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6D3CBAFE-C76F-4F21-8C5F-DD7A25DC4568}" xr6:coauthVersionLast="47" xr6:coauthVersionMax="47" xr10:uidLastSave="{00000000-0000-0000-0000-000000000000}"/>
  <bookViews>
    <workbookView xWindow="-120" yWindow="-120" windowWidth="20730" windowHeight="11040" tabRatio="974" firstSheet="1" activeTab="1" xr2:uid="{00000000-000D-0000-FFFF-FFFF00000000}"/>
  </bookViews>
  <sheets>
    <sheet name="JUV" sheetId="1" state="hidden" r:id="rId1"/>
    <sheet name="M 18" sheetId="4" r:id="rId2"/>
    <sheet name="M 15" sheetId="5" r:id="rId3"/>
    <sheet name="M 13" sheetId="8" r:id="rId4"/>
    <sheet name="ALBATROS" sheetId="10" r:id="rId5"/>
    <sheet name="EAGLES" sheetId="9" r:id="rId6"/>
    <sheet name="BIRDIES" sheetId="7" r:id="rId7"/>
    <sheet name="PROMOCIONALES" sheetId="6" r:id="rId8"/>
    <sheet name="5 H Y H.A. Y GGII" sheetId="12" r:id="rId9"/>
    <sheet name="ENTREGA C-HCP" sheetId="13" r:id="rId10"/>
    <sheet name="ENTREGA S-HCP" sheetId="14" r:id="rId11"/>
    <sheet name="HORA SABADO" sheetId="16" r:id="rId12"/>
    <sheet name="HORA DOMINGO" sheetId="17" r:id="rId13"/>
  </sheets>
  <calcPr calcId="191029"/>
</workbook>
</file>

<file path=xl/calcChain.xml><?xml version="1.0" encoding="utf-8"?>
<calcChain xmlns="http://schemas.openxmlformats.org/spreadsheetml/2006/main">
  <c r="M16" i="8" l="1"/>
  <c r="N16" i="8" s="1"/>
  <c r="M15" i="8"/>
  <c r="N15" i="8" s="1"/>
  <c r="M14" i="8"/>
  <c r="N14" i="8" s="1"/>
  <c r="G10" i="7"/>
  <c r="D67" i="14"/>
  <c r="C67" i="14"/>
  <c r="B67" i="14"/>
  <c r="A67" i="14"/>
  <c r="D66" i="14"/>
  <c r="C66" i="14"/>
  <c r="B66" i="14"/>
  <c r="A66" i="14"/>
  <c r="D65" i="14"/>
  <c r="C65" i="14"/>
  <c r="E65" i="14" s="1"/>
  <c r="B65" i="14"/>
  <c r="A65" i="14"/>
  <c r="D64" i="14"/>
  <c r="C64" i="14"/>
  <c r="E64" i="14" s="1"/>
  <c r="B64" i="14"/>
  <c r="A64" i="14"/>
  <c r="D63" i="14"/>
  <c r="C63" i="14"/>
  <c r="E63" i="14" s="1"/>
  <c r="B63" i="14"/>
  <c r="A63" i="14"/>
  <c r="D62" i="14"/>
  <c r="C62" i="14"/>
  <c r="B62" i="14"/>
  <c r="A62" i="14"/>
  <c r="D61" i="14"/>
  <c r="C61" i="14"/>
  <c r="E61" i="14" s="1"/>
  <c r="B61" i="14"/>
  <c r="A61" i="14"/>
  <c r="D60" i="14"/>
  <c r="C60" i="14"/>
  <c r="E60" i="14" s="1"/>
  <c r="B60" i="14"/>
  <c r="A60" i="14"/>
  <c r="D59" i="14"/>
  <c r="C59" i="14"/>
  <c r="E59" i="14" s="1"/>
  <c r="B59" i="14"/>
  <c r="A59" i="14"/>
  <c r="D58" i="14"/>
  <c r="C58" i="14"/>
  <c r="B58" i="14"/>
  <c r="A58" i="14"/>
  <c r="D57" i="14"/>
  <c r="C57" i="14"/>
  <c r="B57" i="14"/>
  <c r="A57" i="14"/>
  <c r="D56" i="14"/>
  <c r="C56" i="14"/>
  <c r="B56" i="14"/>
  <c r="A56" i="14"/>
  <c r="D55" i="14"/>
  <c r="C55" i="14"/>
  <c r="B55" i="14"/>
  <c r="A55" i="14"/>
  <c r="E20" i="12"/>
  <c r="E42" i="14"/>
  <c r="E36" i="14"/>
  <c r="E30" i="14"/>
  <c r="E24" i="14"/>
  <c r="A26" i="14"/>
  <c r="E67" i="14" l="1"/>
  <c r="E57" i="14"/>
  <c r="E58" i="14"/>
  <c r="E62" i="14"/>
  <c r="E55" i="14"/>
  <c r="E56" i="14"/>
  <c r="E66" i="14"/>
  <c r="D49" i="14" l="1"/>
  <c r="C49" i="14"/>
  <c r="B49" i="14"/>
  <c r="A49" i="14"/>
  <c r="I17" i="10"/>
  <c r="E49" i="14" l="1"/>
  <c r="I68" i="17"/>
  <c r="I67" i="17"/>
  <c r="I66" i="17"/>
  <c r="I65" i="17"/>
  <c r="I64" i="17"/>
  <c r="I63" i="17"/>
  <c r="I62" i="17"/>
  <c r="I61" i="17"/>
  <c r="I60" i="17"/>
  <c r="I59" i="17"/>
  <c r="I58" i="17"/>
  <c r="I57" i="17"/>
  <c r="I56" i="17"/>
  <c r="I55" i="17"/>
  <c r="I54" i="17"/>
  <c r="I53" i="17"/>
  <c r="I52" i="17"/>
  <c r="I51" i="17"/>
  <c r="I50" i="17"/>
  <c r="I49" i="17"/>
  <c r="I48" i="17"/>
  <c r="I47" i="17"/>
  <c r="I46" i="17"/>
  <c r="I45" i="17"/>
  <c r="I44" i="17"/>
  <c r="I43" i="17"/>
  <c r="I42" i="17"/>
  <c r="I41" i="17"/>
  <c r="I40" i="17"/>
  <c r="J67" i="17" s="1"/>
  <c r="I39" i="17"/>
  <c r="I38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J35" i="17" s="1"/>
  <c r="J68" i="17" s="1"/>
  <c r="G15" i="10" l="1"/>
  <c r="G13" i="10"/>
  <c r="D72" i="14" l="1"/>
  <c r="C72" i="14"/>
  <c r="B72" i="14"/>
  <c r="A72" i="14"/>
  <c r="D71" i="14"/>
  <c r="C71" i="14"/>
  <c r="B71" i="14"/>
  <c r="A71" i="14"/>
  <c r="A69" i="14"/>
  <c r="E34" i="12"/>
  <c r="E72" i="14" s="1"/>
  <c r="E33" i="12"/>
  <c r="E71" i="14" s="1"/>
  <c r="D54" i="14"/>
  <c r="C54" i="14"/>
  <c r="B54" i="14"/>
  <c r="A54" i="14"/>
  <c r="D53" i="14"/>
  <c r="C53" i="14"/>
  <c r="B53" i="14"/>
  <c r="A53" i="14"/>
  <c r="A51" i="14"/>
  <c r="D48" i="14"/>
  <c r="C48" i="14"/>
  <c r="B48" i="14"/>
  <c r="A48" i="14"/>
  <c r="A46" i="14"/>
  <c r="A38" i="14"/>
  <c r="D41" i="14"/>
  <c r="C41" i="14"/>
  <c r="B41" i="14"/>
  <c r="A41" i="14"/>
  <c r="D40" i="14"/>
  <c r="C40" i="14"/>
  <c r="B40" i="14"/>
  <c r="A40" i="14"/>
  <c r="D35" i="14"/>
  <c r="C35" i="14"/>
  <c r="B35" i="14"/>
  <c r="A35" i="14"/>
  <c r="D34" i="14"/>
  <c r="C34" i="14"/>
  <c r="B34" i="14"/>
  <c r="A34" i="14"/>
  <c r="A32" i="14"/>
  <c r="D29" i="14"/>
  <c r="C29" i="14"/>
  <c r="B29" i="14"/>
  <c r="A29" i="14"/>
  <c r="D28" i="14"/>
  <c r="C28" i="14"/>
  <c r="B28" i="14"/>
  <c r="A28" i="14"/>
  <c r="D23" i="14"/>
  <c r="C23" i="14"/>
  <c r="B23" i="14"/>
  <c r="A23" i="14"/>
  <c r="D22" i="14"/>
  <c r="C22" i="14"/>
  <c r="B22" i="14"/>
  <c r="A22" i="14"/>
  <c r="A20" i="14"/>
  <c r="D16" i="14"/>
  <c r="C16" i="14"/>
  <c r="B16" i="14"/>
  <c r="A16" i="14"/>
  <c r="A14" i="14"/>
  <c r="E12" i="14"/>
  <c r="D11" i="14"/>
  <c r="C11" i="14"/>
  <c r="B11" i="14"/>
  <c r="A11" i="14"/>
  <c r="D10" i="14"/>
  <c r="C10" i="14"/>
  <c r="B10" i="14"/>
  <c r="A10" i="14"/>
  <c r="A8" i="14"/>
  <c r="E53" i="14" l="1"/>
  <c r="E28" i="14"/>
  <c r="E29" i="14"/>
  <c r="E54" i="14"/>
  <c r="E48" i="14"/>
  <c r="E40" i="14"/>
  <c r="E41" i="14"/>
  <c r="E34" i="14"/>
  <c r="E35" i="14"/>
  <c r="E16" i="14"/>
  <c r="E22" i="14"/>
  <c r="E23" i="14"/>
  <c r="E10" i="14"/>
  <c r="E11" i="14"/>
  <c r="H48" i="13"/>
  <c r="H47" i="13"/>
  <c r="H42" i="13"/>
  <c r="H41" i="13"/>
  <c r="H36" i="13"/>
  <c r="H35" i="13"/>
  <c r="G20" i="7" l="1"/>
  <c r="K20" i="7"/>
  <c r="I20" i="7"/>
  <c r="G17" i="7"/>
  <c r="K19" i="7"/>
  <c r="I19" i="7"/>
  <c r="G19" i="7"/>
  <c r="K17" i="7"/>
  <c r="I17" i="7"/>
  <c r="G18" i="7"/>
  <c r="K18" i="7"/>
  <c r="I18" i="7"/>
  <c r="G15" i="7"/>
  <c r="K15" i="7"/>
  <c r="I15" i="7"/>
  <c r="G16" i="7"/>
  <c r="K16" i="7"/>
  <c r="I16" i="7"/>
  <c r="G14" i="7"/>
  <c r="K14" i="7"/>
  <c r="I14" i="7"/>
  <c r="G13" i="7"/>
  <c r="K23" i="9"/>
  <c r="I23" i="9"/>
  <c r="G23" i="9"/>
  <c r="K22" i="9"/>
  <c r="I22" i="9"/>
  <c r="G22" i="9"/>
  <c r="K20" i="9"/>
  <c r="I20" i="9"/>
  <c r="G14" i="9"/>
  <c r="K19" i="9"/>
  <c r="I19" i="9"/>
  <c r="G15" i="9"/>
  <c r="K21" i="9"/>
  <c r="I21" i="9"/>
  <c r="G21" i="9"/>
  <c r="K15" i="9"/>
  <c r="I15" i="9"/>
  <c r="G20" i="9"/>
  <c r="K13" i="9"/>
  <c r="I13" i="9"/>
  <c r="G16" i="9"/>
  <c r="K14" i="9"/>
  <c r="I14" i="9"/>
  <c r="G18" i="9"/>
  <c r="K18" i="9"/>
  <c r="I18" i="9"/>
  <c r="G17" i="9"/>
  <c r="K17" i="9"/>
  <c r="I17" i="9"/>
  <c r="G19" i="9"/>
  <c r="K16" i="9"/>
  <c r="I16" i="9"/>
  <c r="G13" i="9"/>
  <c r="K11" i="9"/>
  <c r="I11" i="9"/>
  <c r="G11" i="9"/>
  <c r="I66" i="16"/>
  <c r="I65" i="16"/>
  <c r="I63" i="16"/>
  <c r="I62" i="16"/>
  <c r="I61" i="16"/>
  <c r="I60" i="16"/>
  <c r="I59" i="16"/>
  <c r="I58" i="16"/>
  <c r="I57" i="16"/>
  <c r="I56" i="16"/>
  <c r="I55" i="16"/>
  <c r="I54" i="16"/>
  <c r="I53" i="16"/>
  <c r="I52" i="16"/>
  <c r="I51" i="16"/>
  <c r="I50" i="16"/>
  <c r="I49" i="16"/>
  <c r="I48" i="16"/>
  <c r="I47" i="16"/>
  <c r="I46" i="16"/>
  <c r="I45" i="16"/>
  <c r="I44" i="16"/>
  <c r="I43" i="16"/>
  <c r="I42" i="16"/>
  <c r="I41" i="16"/>
  <c r="J65" i="16" s="1"/>
  <c r="I40" i="16"/>
  <c r="I39" i="16"/>
  <c r="I38" i="16"/>
  <c r="I37" i="16"/>
  <c r="I36" i="16"/>
  <c r="I35" i="16"/>
  <c r="I34" i="16"/>
  <c r="I33" i="16"/>
  <c r="I32" i="16"/>
  <c r="I31" i="16"/>
  <c r="I30" i="16"/>
  <c r="I29" i="16"/>
  <c r="I28" i="16"/>
  <c r="I27" i="16"/>
  <c r="I26" i="16"/>
  <c r="I25" i="16"/>
  <c r="I24" i="16"/>
  <c r="I23" i="16"/>
  <c r="I22" i="16"/>
  <c r="I20" i="16"/>
  <c r="I19" i="16"/>
  <c r="I18" i="16"/>
  <c r="I17" i="16"/>
  <c r="I16" i="16"/>
  <c r="I15" i="16"/>
  <c r="I14" i="16"/>
  <c r="J35" i="16" s="1"/>
  <c r="J14" i="9" l="1"/>
  <c r="J11" i="9"/>
  <c r="J19" i="9"/>
  <c r="J18" i="7"/>
  <c r="J19" i="7"/>
  <c r="J22" i="9"/>
  <c r="J14" i="7"/>
  <c r="J15" i="7"/>
  <c r="J20" i="7"/>
  <c r="J17" i="9"/>
  <c r="J66" i="16"/>
  <c r="J16" i="7"/>
  <c r="J17" i="7"/>
  <c r="J18" i="9"/>
  <c r="J21" i="9"/>
  <c r="J16" i="9"/>
  <c r="J13" i="9"/>
  <c r="J15" i="9"/>
  <c r="J20" i="9"/>
  <c r="J23" i="9"/>
  <c r="E18" i="12"/>
  <c r="E19" i="12"/>
  <c r="E17" i="12"/>
  <c r="E16" i="12"/>
  <c r="E14" i="12"/>
  <c r="E15" i="12"/>
  <c r="E11" i="12"/>
  <c r="E13" i="12"/>
  <c r="E10" i="12"/>
  <c r="A6" i="6"/>
  <c r="A5" i="7"/>
  <c r="A5" i="6" s="1"/>
  <c r="A6" i="7"/>
  <c r="A5" i="9"/>
  <c r="A33" i="9" s="1"/>
  <c r="A6" i="9"/>
  <c r="A34" i="9" s="1"/>
  <c r="K11" i="6"/>
  <c r="I11" i="6"/>
  <c r="G11" i="6"/>
  <c r="K12" i="6"/>
  <c r="I12" i="6"/>
  <c r="G12" i="6"/>
  <c r="K13" i="6"/>
  <c r="I13" i="6"/>
  <c r="G13" i="6"/>
  <c r="A2" i="6"/>
  <c r="A1" i="6"/>
  <c r="K29" i="7"/>
  <c r="I29" i="7"/>
  <c r="G29" i="7"/>
  <c r="K28" i="7"/>
  <c r="I28" i="7"/>
  <c r="G28" i="7"/>
  <c r="K27" i="7"/>
  <c r="I27" i="7"/>
  <c r="G27" i="7"/>
  <c r="K13" i="7"/>
  <c r="I13" i="7"/>
  <c r="K12" i="7"/>
  <c r="I12" i="7"/>
  <c r="G11" i="7"/>
  <c r="K11" i="7"/>
  <c r="I11" i="7"/>
  <c r="G12" i="7"/>
  <c r="K10" i="7"/>
  <c r="I10" i="7"/>
  <c r="A2" i="7"/>
  <c r="A1" i="7"/>
  <c r="G41" i="9"/>
  <c r="K44" i="9"/>
  <c r="I44" i="9"/>
  <c r="K41" i="9"/>
  <c r="I41" i="9"/>
  <c r="G43" i="9"/>
  <c r="K43" i="9"/>
  <c r="I43" i="9"/>
  <c r="G40" i="9"/>
  <c r="K42" i="9"/>
  <c r="I42" i="9"/>
  <c r="G44" i="9"/>
  <c r="K39" i="9"/>
  <c r="I39" i="9"/>
  <c r="G42" i="9"/>
  <c r="K40" i="9"/>
  <c r="I40" i="9"/>
  <c r="G39" i="9"/>
  <c r="K12" i="9"/>
  <c r="I12" i="9"/>
  <c r="G12" i="9"/>
  <c r="A2" i="9"/>
  <c r="A30" i="9" s="1"/>
  <c r="A1" i="9"/>
  <c r="A29" i="9" s="1"/>
  <c r="K25" i="10"/>
  <c r="I25" i="10"/>
  <c r="G25" i="10"/>
  <c r="I18" i="10"/>
  <c r="K14" i="10"/>
  <c r="I14" i="10"/>
  <c r="K15" i="10"/>
  <c r="I15" i="10"/>
  <c r="J15" i="10" s="1"/>
  <c r="K11" i="10"/>
  <c r="I11" i="10"/>
  <c r="G14" i="10"/>
  <c r="K12" i="10"/>
  <c r="I12" i="10"/>
  <c r="G11" i="10"/>
  <c r="G12" i="10"/>
  <c r="K13" i="10"/>
  <c r="I13" i="10"/>
  <c r="E12" i="12"/>
  <c r="J25" i="10" l="1"/>
  <c r="J29" i="7"/>
  <c r="J10" i="7"/>
  <c r="J41" i="9"/>
  <c r="J12" i="7"/>
  <c r="J12" i="9"/>
  <c r="J14" i="10"/>
  <c r="J11" i="10"/>
  <c r="J12" i="10"/>
  <c r="J12" i="6"/>
  <c r="J11" i="6"/>
  <c r="J13" i="6"/>
  <c r="J27" i="7"/>
  <c r="J13" i="7"/>
  <c r="J11" i="7"/>
  <c r="J28" i="7"/>
  <c r="J43" i="9"/>
  <c r="J40" i="9"/>
  <c r="J42" i="9"/>
  <c r="J39" i="9"/>
  <c r="J44" i="9"/>
  <c r="J13" i="10"/>
  <c r="L20" i="8"/>
  <c r="M20" i="8" s="1"/>
  <c r="H19" i="8"/>
  <c r="L19" i="8"/>
  <c r="M19" i="8" s="1"/>
  <c r="H18" i="8"/>
  <c r="L16" i="8"/>
  <c r="H17" i="8"/>
  <c r="L18" i="8"/>
  <c r="M18" i="8" s="1"/>
  <c r="H16" i="8"/>
  <c r="L17" i="8"/>
  <c r="M17" i="8" s="1"/>
  <c r="H20" i="8"/>
  <c r="L15" i="8"/>
  <c r="H15" i="8"/>
  <c r="L14" i="8"/>
  <c r="H12" i="8"/>
  <c r="L13" i="8"/>
  <c r="M13" i="8" s="1"/>
  <c r="H14" i="8"/>
  <c r="L12" i="8"/>
  <c r="M12" i="8" s="1"/>
  <c r="H13" i="8"/>
  <c r="L11" i="8"/>
  <c r="M11" i="8" s="1"/>
  <c r="H11" i="8"/>
  <c r="H21" i="8"/>
  <c r="H51" i="5"/>
  <c r="L51" i="5"/>
  <c r="M51" i="5" s="1"/>
  <c r="H49" i="5"/>
  <c r="L48" i="5"/>
  <c r="M48" i="5" s="1"/>
  <c r="H48" i="5"/>
  <c r="L47" i="5"/>
  <c r="M47" i="5" s="1"/>
  <c r="H47" i="5"/>
  <c r="L49" i="5"/>
  <c r="M49" i="5" s="1"/>
  <c r="H45" i="5"/>
  <c r="L50" i="5"/>
  <c r="M50" i="5" s="1"/>
  <c r="H50" i="5"/>
  <c r="L45" i="5"/>
  <c r="M45" i="5" s="1"/>
  <c r="H46" i="5"/>
  <c r="L46" i="5"/>
  <c r="M46" i="5" s="1"/>
  <c r="L44" i="5"/>
  <c r="M44" i="5" s="1"/>
  <c r="H44" i="5"/>
  <c r="L42" i="5"/>
  <c r="M42" i="5" s="1"/>
  <c r="H42" i="5"/>
  <c r="L40" i="5"/>
  <c r="M40" i="5" s="1"/>
  <c r="H43" i="5"/>
  <c r="L43" i="5"/>
  <c r="M43" i="5" s="1"/>
  <c r="H41" i="5"/>
  <c r="L39" i="5"/>
  <c r="M39" i="5" s="1"/>
  <c r="H40" i="5"/>
  <c r="L41" i="5"/>
  <c r="M41" i="5" s="1"/>
  <c r="H39" i="5"/>
  <c r="L18" i="5"/>
  <c r="M18" i="5" s="1"/>
  <c r="H17" i="5"/>
  <c r="H15" i="5"/>
  <c r="L17" i="5"/>
  <c r="M17" i="5" s="1"/>
  <c r="H16" i="5"/>
  <c r="L15" i="5"/>
  <c r="M15" i="5" s="1"/>
  <c r="L16" i="5"/>
  <c r="M16" i="5" s="1"/>
  <c r="H14" i="5"/>
  <c r="L14" i="5"/>
  <c r="M14" i="5" s="1"/>
  <c r="L12" i="5"/>
  <c r="M12" i="5" s="1"/>
  <c r="H13" i="5"/>
  <c r="L13" i="5"/>
  <c r="M13" i="5" s="1"/>
  <c r="H12" i="5"/>
  <c r="L11" i="5"/>
  <c r="M11" i="5" s="1"/>
  <c r="H11" i="5"/>
  <c r="L27" i="4"/>
  <c r="M27" i="4" s="1"/>
  <c r="H27" i="4"/>
  <c r="L26" i="4"/>
  <c r="M26" i="4" s="1"/>
  <c r="H25" i="4"/>
  <c r="L24" i="4"/>
  <c r="M24" i="4" s="1"/>
  <c r="H26" i="4"/>
  <c r="H24" i="4"/>
  <c r="L25" i="4"/>
  <c r="M25" i="4" s="1"/>
  <c r="H28" i="4"/>
  <c r="L23" i="4"/>
  <c r="M23" i="4" s="1"/>
  <c r="H23" i="4"/>
  <c r="L20" i="4"/>
  <c r="M20" i="4" s="1"/>
  <c r="H14" i="4"/>
  <c r="L21" i="4"/>
  <c r="M21" i="4" s="1"/>
  <c r="H18" i="4"/>
  <c r="L15" i="4"/>
  <c r="M15" i="4" s="1"/>
  <c r="H22" i="4"/>
  <c r="L22" i="4"/>
  <c r="M22" i="4" s="1"/>
  <c r="H16" i="4"/>
  <c r="L17" i="4"/>
  <c r="M17" i="4" s="1"/>
  <c r="H21" i="4"/>
  <c r="L14" i="4"/>
  <c r="M14" i="4" s="1"/>
  <c r="H19" i="4"/>
  <c r="L18" i="4"/>
  <c r="M18" i="4" s="1"/>
  <c r="H20" i="4"/>
  <c r="L16" i="4"/>
  <c r="M16" i="4" s="1"/>
  <c r="H15" i="4"/>
  <c r="L12" i="4"/>
  <c r="M12" i="4" s="1"/>
  <c r="H13" i="4"/>
  <c r="L13" i="4"/>
  <c r="M13" i="4" s="1"/>
  <c r="H11" i="4"/>
  <c r="L19" i="4"/>
  <c r="M19" i="4" s="1"/>
  <c r="H10" i="4"/>
  <c r="L40" i="1"/>
  <c r="M40" i="1" s="1"/>
  <c r="H40" i="1"/>
  <c r="O40" i="1" s="1"/>
  <c r="L39" i="1"/>
  <c r="M39" i="1" s="1"/>
  <c r="H39" i="1"/>
  <c r="O39" i="1" s="1"/>
  <c r="L38" i="1"/>
  <c r="M38" i="1" s="1"/>
  <c r="H38" i="1"/>
  <c r="O38" i="1" s="1"/>
  <c r="L37" i="1"/>
  <c r="M37" i="1" s="1"/>
  <c r="H37" i="1"/>
  <c r="O37" i="1" s="1"/>
  <c r="L36" i="1"/>
  <c r="M36" i="1" s="1"/>
  <c r="H36" i="1"/>
  <c r="O36" i="1" s="1"/>
  <c r="L35" i="1"/>
  <c r="M35" i="1" s="1"/>
  <c r="H35" i="1"/>
  <c r="I35" i="1" s="1"/>
  <c r="N35" i="1" s="1"/>
  <c r="L34" i="1"/>
  <c r="M34" i="1" s="1"/>
  <c r="H34" i="1"/>
  <c r="O34" i="1" s="1"/>
  <c r="L33" i="1"/>
  <c r="M33" i="1" s="1"/>
  <c r="H33" i="1"/>
  <c r="O33" i="1" s="1"/>
  <c r="L32" i="1"/>
  <c r="M32" i="1" s="1"/>
  <c r="H32" i="1"/>
  <c r="O32" i="1" s="1"/>
  <c r="L31" i="1"/>
  <c r="M31" i="1" s="1"/>
  <c r="H31" i="1"/>
  <c r="I31" i="1" s="1"/>
  <c r="N31" i="1" s="1"/>
  <c r="L30" i="1"/>
  <c r="M30" i="1" s="1"/>
  <c r="H30" i="1"/>
  <c r="O30" i="1" s="1"/>
  <c r="L29" i="1"/>
  <c r="M29" i="1" s="1"/>
  <c r="H29" i="1"/>
  <c r="O29" i="1" s="1"/>
  <c r="L28" i="1"/>
  <c r="M28" i="1" s="1"/>
  <c r="H28" i="1"/>
  <c r="O28" i="1" s="1"/>
  <c r="L27" i="1"/>
  <c r="M27" i="1" s="1"/>
  <c r="H27" i="1"/>
  <c r="I27" i="1" s="1"/>
  <c r="N27" i="1" s="1"/>
  <c r="L26" i="1"/>
  <c r="M26" i="1" s="1"/>
  <c r="H26" i="1"/>
  <c r="O26" i="1" s="1"/>
  <c r="L25" i="1"/>
  <c r="M25" i="1" s="1"/>
  <c r="H25" i="1"/>
  <c r="O25" i="1" s="1"/>
  <c r="L24" i="1"/>
  <c r="M24" i="1" s="1"/>
  <c r="H24" i="1"/>
  <c r="O24" i="1" s="1"/>
  <c r="L23" i="1"/>
  <c r="M23" i="1" s="1"/>
  <c r="H23" i="1"/>
  <c r="I23" i="1" s="1"/>
  <c r="N23" i="1" s="1"/>
  <c r="L22" i="1"/>
  <c r="M22" i="1" s="1"/>
  <c r="H22" i="1"/>
  <c r="O22" i="1" s="1"/>
  <c r="L21" i="1"/>
  <c r="M21" i="1" s="1"/>
  <c r="H21" i="1"/>
  <c r="O21" i="1" s="1"/>
  <c r="L20" i="1"/>
  <c r="M20" i="1" s="1"/>
  <c r="H20" i="1"/>
  <c r="O20" i="1" s="1"/>
  <c r="L19" i="1"/>
  <c r="M19" i="1" s="1"/>
  <c r="H19" i="1"/>
  <c r="O19" i="1" s="1"/>
  <c r="L14" i="1"/>
  <c r="M14" i="1" s="1"/>
  <c r="H14" i="1"/>
  <c r="O14" i="1" s="1"/>
  <c r="L13" i="1"/>
  <c r="M13" i="1" s="1"/>
  <c r="H13" i="1"/>
  <c r="O13" i="1" s="1"/>
  <c r="L12" i="1"/>
  <c r="M12" i="1" s="1"/>
  <c r="H12" i="1"/>
  <c r="O12" i="1" s="1"/>
  <c r="L11" i="1"/>
  <c r="M11" i="1" s="1"/>
  <c r="H11" i="1"/>
  <c r="O11" i="1" s="1"/>
  <c r="A1" i="4"/>
  <c r="A2" i="4"/>
  <c r="A1" i="5"/>
  <c r="A29" i="5" s="1"/>
  <c r="L10" i="5"/>
  <c r="M10" i="5" s="1"/>
  <c r="H10" i="5"/>
  <c r="L11" i="4"/>
  <c r="M11" i="4" s="1"/>
  <c r="H17" i="4"/>
  <c r="I17" i="4" s="1"/>
  <c r="L10" i="4"/>
  <c r="M10" i="4" s="1"/>
  <c r="H12" i="4"/>
  <c r="O14" i="5" l="1"/>
  <c r="O15" i="5"/>
  <c r="O11" i="8"/>
  <c r="O15" i="8"/>
  <c r="O18" i="8"/>
  <c r="O12" i="8"/>
  <c r="O14" i="8"/>
  <c r="O17" i="8"/>
  <c r="O16" i="8"/>
  <c r="O19" i="8"/>
  <c r="O13" i="5"/>
  <c r="O19" i="4"/>
  <c r="O18" i="4"/>
  <c r="O15" i="4"/>
  <c r="O20" i="4"/>
  <c r="O25" i="4"/>
  <c r="O24" i="4"/>
  <c r="O20" i="8"/>
  <c r="O13" i="8"/>
  <c r="O11" i="5"/>
  <c r="O12" i="5"/>
  <c r="O16" i="5"/>
  <c r="O17" i="5"/>
  <c r="O39" i="5"/>
  <c r="O40" i="5"/>
  <c r="O44" i="5"/>
  <c r="O45" i="5"/>
  <c r="O49" i="5"/>
  <c r="O48" i="5"/>
  <c r="O10" i="5"/>
  <c r="O41" i="5"/>
  <c r="O43" i="5"/>
  <c r="O42" i="5"/>
  <c r="O46" i="5"/>
  <c r="O50" i="5"/>
  <c r="O47" i="5"/>
  <c r="O51" i="5"/>
  <c r="I41" i="5"/>
  <c r="O13" i="4"/>
  <c r="O14" i="4"/>
  <c r="O26" i="4"/>
  <c r="O27" i="4"/>
  <c r="O23" i="4"/>
  <c r="O21" i="4"/>
  <c r="O22" i="4"/>
  <c r="O17" i="4"/>
  <c r="O16" i="4"/>
  <c r="O12" i="4"/>
  <c r="O11" i="4"/>
  <c r="I11" i="8"/>
  <c r="N11" i="8" s="1"/>
  <c r="I14" i="8"/>
  <c r="I15" i="8"/>
  <c r="I16" i="8"/>
  <c r="I18" i="8"/>
  <c r="I21" i="8"/>
  <c r="I13" i="8"/>
  <c r="I12" i="8"/>
  <c r="I20" i="8"/>
  <c r="I17" i="8"/>
  <c r="I19" i="8"/>
  <c r="I39" i="5"/>
  <c r="I42" i="5"/>
  <c r="N42" i="5" s="1"/>
  <c r="I50" i="5"/>
  <c r="N50" i="5" s="1"/>
  <c r="I47" i="5"/>
  <c r="N47" i="5" s="1"/>
  <c r="I49" i="5"/>
  <c r="I40" i="5"/>
  <c r="I43" i="5"/>
  <c r="I44" i="5"/>
  <c r="N44" i="5" s="1"/>
  <c r="I46" i="5"/>
  <c r="I45" i="5"/>
  <c r="N49" i="5" s="1"/>
  <c r="I48" i="5"/>
  <c r="N48" i="5" s="1"/>
  <c r="I51" i="5"/>
  <c r="I11" i="5"/>
  <c r="I13" i="5"/>
  <c r="I14" i="5"/>
  <c r="I16" i="5"/>
  <c r="I17" i="5"/>
  <c r="I12" i="5"/>
  <c r="N13" i="5" s="1"/>
  <c r="N14" i="5"/>
  <c r="I15" i="5"/>
  <c r="I10" i="4"/>
  <c r="I13" i="4"/>
  <c r="I20" i="4"/>
  <c r="I21" i="4"/>
  <c r="N17" i="4" s="1"/>
  <c r="I22" i="4"/>
  <c r="I14" i="4"/>
  <c r="I28" i="4"/>
  <c r="I26" i="4"/>
  <c r="I27" i="4"/>
  <c r="N27" i="4" s="1"/>
  <c r="I11" i="4"/>
  <c r="N13" i="4" s="1"/>
  <c r="I15" i="4"/>
  <c r="I19" i="4"/>
  <c r="I16" i="4"/>
  <c r="N22" i="4" s="1"/>
  <c r="I18" i="4"/>
  <c r="I23" i="4"/>
  <c r="N23" i="4" s="1"/>
  <c r="I24" i="4"/>
  <c r="I25" i="4"/>
  <c r="I21" i="1"/>
  <c r="N21" i="1" s="1"/>
  <c r="O23" i="1"/>
  <c r="I25" i="1"/>
  <c r="N25" i="1" s="1"/>
  <c r="O27" i="1"/>
  <c r="I29" i="1"/>
  <c r="N29" i="1" s="1"/>
  <c r="O31" i="1"/>
  <c r="I33" i="1"/>
  <c r="N33" i="1" s="1"/>
  <c r="O35" i="1"/>
  <c r="I37" i="1"/>
  <c r="N37" i="1" s="1"/>
  <c r="I39" i="1"/>
  <c r="N39" i="1" s="1"/>
  <c r="I20" i="1"/>
  <c r="N20" i="1" s="1"/>
  <c r="I22" i="1"/>
  <c r="N22" i="1" s="1"/>
  <c r="I24" i="1"/>
  <c r="N24" i="1" s="1"/>
  <c r="I26" i="1"/>
  <c r="N26" i="1" s="1"/>
  <c r="I28" i="1"/>
  <c r="N28" i="1" s="1"/>
  <c r="I30" i="1"/>
  <c r="N30" i="1" s="1"/>
  <c r="I32" i="1"/>
  <c r="N32" i="1" s="1"/>
  <c r="I34" i="1"/>
  <c r="N34" i="1" s="1"/>
  <c r="I36" i="1"/>
  <c r="N36" i="1" s="1"/>
  <c r="I38" i="1"/>
  <c r="N38" i="1" s="1"/>
  <c r="I40" i="1"/>
  <c r="N40" i="1" s="1"/>
  <c r="I19" i="1"/>
  <c r="N19" i="1" s="1"/>
  <c r="I12" i="1"/>
  <c r="N12" i="1" s="1"/>
  <c r="I14" i="1"/>
  <c r="N14" i="1" s="1"/>
  <c r="I11" i="1"/>
  <c r="N11" i="1" s="1"/>
  <c r="I13" i="1"/>
  <c r="N13" i="1" s="1"/>
  <c r="I10" i="5"/>
  <c r="N10" i="5" s="1"/>
  <c r="O10" i="4"/>
  <c r="I12" i="4"/>
  <c r="N10" i="4" s="1"/>
  <c r="N41" i="5" l="1"/>
  <c r="N16" i="4"/>
  <c r="N12" i="8"/>
  <c r="N14" i="4"/>
  <c r="N25" i="4"/>
  <c r="N18" i="4"/>
  <c r="N40" i="5"/>
  <c r="N17" i="8"/>
  <c r="N20" i="8"/>
  <c r="N45" i="5"/>
  <c r="N43" i="5"/>
  <c r="N39" i="5"/>
  <c r="N46" i="5"/>
  <c r="N51" i="5"/>
  <c r="N24" i="4"/>
  <c r="N21" i="4"/>
  <c r="N20" i="4"/>
  <c r="N12" i="4"/>
  <c r="N11" i="4"/>
  <c r="N26" i="4"/>
  <c r="N15" i="4"/>
  <c r="N19" i="4"/>
  <c r="N11" i="5"/>
  <c r="N15" i="5"/>
  <c r="N17" i="5"/>
  <c r="N16" i="5"/>
  <c r="N12" i="5"/>
  <c r="N13" i="8"/>
  <c r="N19" i="8"/>
  <c r="N18" i="8"/>
  <c r="H24" i="13"/>
  <c r="H23" i="13"/>
  <c r="H16" i="13"/>
  <c r="H17" i="13" l="1"/>
  <c r="A6" i="12" l="1"/>
  <c r="R24" i="1" l="1"/>
  <c r="R23" i="1"/>
  <c r="R22" i="1"/>
  <c r="R21" i="1"/>
  <c r="R20" i="1"/>
  <c r="R19" i="1"/>
  <c r="R12" i="1"/>
  <c r="R11" i="1"/>
  <c r="D40" i="13" l="1"/>
  <c r="H30" i="13"/>
  <c r="H29" i="13"/>
  <c r="H18" i="13"/>
  <c r="D22" i="13"/>
  <c r="D16" i="13"/>
  <c r="F46" i="13"/>
  <c r="F45" i="13"/>
  <c r="E45" i="13"/>
  <c r="E40" i="13"/>
  <c r="E33" i="13"/>
  <c r="E27" i="13"/>
  <c r="F22" i="13" l="1"/>
  <c r="F21" i="13"/>
  <c r="E28" i="13"/>
  <c r="E46" i="13"/>
  <c r="G46" i="13" s="1"/>
  <c r="G45" i="13"/>
  <c r="F39" i="13"/>
  <c r="E39" i="13"/>
  <c r="F40" i="13"/>
  <c r="G40" i="13" s="1"/>
  <c r="F34" i="13"/>
  <c r="E34" i="13"/>
  <c r="F33" i="13"/>
  <c r="G33" i="13" s="1"/>
  <c r="F27" i="13"/>
  <c r="G27" i="13" s="1"/>
  <c r="F28" i="13"/>
  <c r="E21" i="13"/>
  <c r="E22" i="13"/>
  <c r="F15" i="13"/>
  <c r="G22" i="13" l="1"/>
  <c r="G21" i="13"/>
  <c r="G28" i="13"/>
  <c r="G39" i="13"/>
  <c r="G34" i="13"/>
  <c r="E15" i="13" l="1"/>
  <c r="G15" i="13" s="1"/>
  <c r="D46" i="13" l="1"/>
  <c r="C46" i="13"/>
  <c r="B46" i="13"/>
  <c r="A46" i="13"/>
  <c r="D45" i="13"/>
  <c r="C45" i="13"/>
  <c r="B45" i="13"/>
  <c r="A45" i="13"/>
  <c r="A1" i="14" l="1"/>
  <c r="A2" i="5" l="1"/>
  <c r="A30" i="5" s="1"/>
  <c r="A6" i="5"/>
  <c r="A34" i="5" s="1"/>
  <c r="A5" i="13" l="1"/>
  <c r="A5" i="8" l="1"/>
  <c r="A5" i="5"/>
  <c r="A33" i="5" s="1"/>
  <c r="A5" i="4"/>
  <c r="C40" i="13" l="1"/>
  <c r="B40" i="13"/>
  <c r="A40" i="13"/>
  <c r="D39" i="13"/>
  <c r="C39" i="13"/>
  <c r="B39" i="13"/>
  <c r="A39" i="13"/>
  <c r="A37" i="13"/>
  <c r="A34" i="13" l="1"/>
  <c r="B34" i="13"/>
  <c r="C34" i="13"/>
  <c r="D34" i="13"/>
  <c r="A6" i="14" l="1"/>
  <c r="A3" i="14"/>
  <c r="A2" i="14"/>
  <c r="C22" i="13" l="1"/>
  <c r="B22" i="13"/>
  <c r="A22" i="13"/>
  <c r="D21" i="13"/>
  <c r="C21" i="13"/>
  <c r="B21" i="13"/>
  <c r="A21" i="13"/>
  <c r="A19" i="13"/>
  <c r="A31" i="13"/>
  <c r="G12" i="13"/>
  <c r="H12" i="13" s="1"/>
  <c r="G11" i="13"/>
  <c r="H11" i="13" s="1"/>
  <c r="A1" i="13"/>
  <c r="A2" i="13"/>
  <c r="A6" i="13"/>
  <c r="A7" i="13"/>
  <c r="A9" i="13"/>
  <c r="B9" i="13"/>
  <c r="C9" i="13"/>
  <c r="D9" i="13"/>
  <c r="E9" i="13"/>
  <c r="F9" i="13"/>
  <c r="G9" i="13"/>
  <c r="A10" i="13"/>
  <c r="B10" i="13"/>
  <c r="C10" i="13"/>
  <c r="D10" i="13"/>
  <c r="E10" i="13"/>
  <c r="F10" i="13"/>
  <c r="G10" i="13"/>
  <c r="A13" i="13"/>
  <c r="A15" i="13"/>
  <c r="B15" i="13"/>
  <c r="C15" i="13"/>
  <c r="D15" i="13"/>
  <c r="A16" i="13"/>
  <c r="B16" i="13"/>
  <c r="C16" i="13"/>
  <c r="A25" i="13"/>
  <c r="A27" i="13"/>
  <c r="B27" i="13"/>
  <c r="C27" i="13"/>
  <c r="D27" i="13"/>
  <c r="A28" i="13"/>
  <c r="B28" i="13"/>
  <c r="C28" i="13"/>
  <c r="D28" i="13"/>
  <c r="A33" i="13"/>
  <c r="B33" i="13"/>
  <c r="C33" i="13"/>
  <c r="D33" i="13"/>
  <c r="A43" i="13"/>
  <c r="A1" i="12"/>
  <c r="A2" i="12"/>
  <c r="A1" i="10"/>
  <c r="A2" i="10"/>
  <c r="A1" i="8"/>
  <c r="A2" i="8"/>
  <c r="A6" i="8"/>
  <c r="A6" i="4"/>
</calcChain>
</file>

<file path=xl/sharedStrings.xml><?xml version="1.0" encoding="utf-8"?>
<sst xmlns="http://schemas.openxmlformats.org/spreadsheetml/2006/main" count="1182" uniqueCount="230">
  <si>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</si>
  <si>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</si>
  <si>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</si>
  <si>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</si>
  <si>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</si>
  <si>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</si>
  <si>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</si>
  <si>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</si>
  <si>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</si>
  <si>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</si>
  <si>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</si>
  <si>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</si>
  <si>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</si>
  <si>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9 HOYOS MEDAL PLAY</t>
  </si>
  <si>
    <t>1° S/V</t>
  </si>
  <si>
    <t>2° S/V</t>
  </si>
  <si>
    <t>1° NETO</t>
  </si>
  <si>
    <t>2° NETO</t>
  </si>
  <si>
    <t>1°</t>
  </si>
  <si>
    <t>F.N.</t>
  </si>
  <si>
    <t>DESEMP</t>
  </si>
  <si>
    <t>1° GROSS</t>
  </si>
  <si>
    <t>2° GROSS</t>
  </si>
  <si>
    <t>CUATRO VUELTAS DE 9 HOYOS MEDAL PLAY</t>
  </si>
  <si>
    <t>DAMAS JUVENILES Y MENORES</t>
  </si>
  <si>
    <t>RONDA 1</t>
  </si>
  <si>
    <t>T.N.</t>
  </si>
  <si>
    <t>T.G.</t>
  </si>
  <si>
    <t>RONDA 2</t>
  </si>
  <si>
    <t>R1</t>
  </si>
  <si>
    <t>R2</t>
  </si>
  <si>
    <t>CABALLEROS JUVENILES (Clases 98- 99- 00- 01 - 02 - 03 y 04)</t>
  </si>
  <si>
    <t>CMDP</t>
  </si>
  <si>
    <t>NGC</t>
  </si>
  <si>
    <t>SPGC</t>
  </si>
  <si>
    <t>GCD</t>
  </si>
  <si>
    <t>TGC</t>
  </si>
  <si>
    <t>POLLERO CHRISTENSEN SIMON</t>
  </si>
  <si>
    <t>PORCEL MARGARITA</t>
  </si>
  <si>
    <t>BUSTAMANTE EMILIA</t>
  </si>
  <si>
    <t>BERRETA VAZQUEZ VALENTIN</t>
  </si>
  <si>
    <t>HAUQUI MANUEL</t>
  </si>
  <si>
    <t>HAUQUI JUAN IGNACIO</t>
  </si>
  <si>
    <t>SARASOLA FEDERICO</t>
  </si>
  <si>
    <t>ML</t>
  </si>
  <si>
    <t>CABALLEROS M-13 AÑOS (CLASES 11 Y POSTERIORES)</t>
  </si>
  <si>
    <t>CABALLEROS MENORES DE 15 AÑOS (Clases 09 - y Posteriores)</t>
  </si>
  <si>
    <t>DAMAS CATEGORIA UNICA</t>
  </si>
  <si>
    <t>FALCON PERRETTI ORESTE JONAS</t>
  </si>
  <si>
    <t>P</t>
  </si>
  <si>
    <t>ARBELECHE ISIDRO FERMIN</t>
  </si>
  <si>
    <t>PORCEL RENZO</t>
  </si>
  <si>
    <t>H1</t>
  </si>
  <si>
    <t>H2</t>
  </si>
  <si>
    <t>EVTC</t>
  </si>
  <si>
    <t>EL VALLE DE TANDIL GOLF CLUB</t>
  </si>
  <si>
    <t>TANDIL GOLF CLUB</t>
  </si>
  <si>
    <t>SABADO 17 Y DOMINGO 18 DE AGOSTO DE 2024</t>
  </si>
  <si>
    <t>ALBATROS - CABALLEROS CLASES 2011 Y 2012 -</t>
  </si>
  <si>
    <t>1°NETO</t>
  </si>
  <si>
    <t>1º 5 H.</t>
  </si>
  <si>
    <t>2º 5 H.</t>
  </si>
  <si>
    <t>PRINCIPIANTES (5 HOYOS)</t>
  </si>
  <si>
    <t>DOS VUELTAS DE 9 HOYOS MEDAL PLAY</t>
  </si>
  <si>
    <t>DOS VUELTAS DE 5 HOYOS</t>
  </si>
  <si>
    <t>EL VALLE DE TANDIL</t>
  </si>
  <si>
    <t>GOLF CLUB</t>
  </si>
  <si>
    <t>SABADO 17 DE AGOSTO DE 2024</t>
  </si>
  <si>
    <r>
      <t xml:space="preserve">8° FECHA DEL RANKING - MENORES CON HANDICAP - </t>
    </r>
    <r>
      <rPr>
        <b/>
        <sz val="10"/>
        <color theme="3"/>
        <rFont val="Arial"/>
        <family val="2"/>
      </rPr>
      <t>DOS VUELTAS DE 9 HOYOS MEDAL PLAY -</t>
    </r>
  </si>
  <si>
    <t>par  damas y caballeros 36  +  35  =  71</t>
  </si>
  <si>
    <t>LES RECORDAMOS QUE EL UNICO METODO DE PAGO PARA EL TORNEO ES UNICAMENTE EN EFECTIVO</t>
  </si>
  <si>
    <t>HOYO 1</t>
  </si>
  <si>
    <r>
      <t xml:space="preserve">CABALLEROS M-13 (CLASES 11 Y POSTERIORES) </t>
    </r>
    <r>
      <rPr>
        <b/>
        <sz val="10"/>
        <color rgb="FFFF0000"/>
        <rFont val="Arial"/>
        <family val="2"/>
      </rPr>
      <t>- BOCHAS ROJAS -</t>
    </r>
  </si>
  <si>
    <t>ALEMAN BENJAMIN</t>
  </si>
  <si>
    <t>RIVAS BAUTISTA</t>
  </si>
  <si>
    <t>RECAREY FRANCO NAHUEL</t>
  </si>
  <si>
    <t>DE ZUBIZARRETA MATEO</t>
  </si>
  <si>
    <t>DA SILVA ANTONIO</t>
  </si>
  <si>
    <t>PARASUCO AXEL GONZALO</t>
  </si>
  <si>
    <t>GOTI ALFONSO</t>
  </si>
  <si>
    <t>CASTRO SANTINO</t>
  </si>
  <si>
    <t>CRUZ AUGUSTO</t>
  </si>
  <si>
    <t>CICCOLA FRANCESCO</t>
  </si>
  <si>
    <r>
      <t xml:space="preserve">CABALLEROS M-15 (CLASES 09 Y 10) </t>
    </r>
    <r>
      <rPr>
        <b/>
        <sz val="10"/>
        <color rgb="FF0070C0"/>
        <rFont val="Arial"/>
        <family val="2"/>
      </rPr>
      <t>- BOCHAS AZULES -</t>
    </r>
  </si>
  <si>
    <t>REGUERA CIPRIANO</t>
  </si>
  <si>
    <t>PORTIS SANTIAGO</t>
  </si>
  <si>
    <t>CEJAS FEDERICO</t>
  </si>
  <si>
    <t>GOTI MIGUEL</t>
  </si>
  <si>
    <t>PROBICITO IGNACIO</t>
  </si>
  <si>
    <t>JUAREZ GOÑI FRANCISCO</t>
  </si>
  <si>
    <t>RAMPEZZOTTI BARTOLOME</t>
  </si>
  <si>
    <t>GUERENDIAIN FERMIN</t>
  </si>
  <si>
    <r>
      <t xml:space="preserve">CABALLEROS JUVENILES Y  M-18  </t>
    </r>
    <r>
      <rPr>
        <b/>
        <sz val="10"/>
        <color rgb="FF00B0F0"/>
        <rFont val="Arial"/>
        <family val="2"/>
      </rPr>
      <t>- BOCHAS AZULES -</t>
    </r>
  </si>
  <si>
    <t>HOPE CRISTOBAL JOSE</t>
  </si>
  <si>
    <t>BUSTILLO SANTOS</t>
  </si>
  <si>
    <t>PUENTE JOAQUIN</t>
  </si>
  <si>
    <t>PALENCIA EMILIO</t>
  </si>
  <si>
    <t>LOUSTAU AGUSTIN</t>
  </si>
  <si>
    <t>SALVI SANTINO</t>
  </si>
  <si>
    <t>DURINGER BENJAMIN</t>
  </si>
  <si>
    <t>CRUZ COSME</t>
  </si>
  <si>
    <t>PATTI NICOLAS</t>
  </si>
  <si>
    <t>MORUA CARIAC SANTIAGO</t>
  </si>
  <si>
    <t>SARASOLA JOSE MANUEL</t>
  </si>
  <si>
    <t>SALANITRO TOMAS</t>
  </si>
  <si>
    <t>MICHELLI TOMAS</t>
  </si>
  <si>
    <t>LEOFANTI DANTE SALVADOR</t>
  </si>
  <si>
    <t>BERENGENO SANTINO MARIO</t>
  </si>
  <si>
    <t>MICHELINI RAMIRO</t>
  </si>
  <si>
    <t>SAFE FRANCO</t>
  </si>
  <si>
    <r>
      <t xml:space="preserve">DAMAS  M-15 (CLASES 09 Y POSTERIORES) </t>
    </r>
    <r>
      <rPr>
        <b/>
        <sz val="10"/>
        <color rgb="FFFF0000"/>
        <rFont val="Arial"/>
        <family val="2"/>
      </rPr>
      <t>- BOCHAS ROJAS -</t>
    </r>
  </si>
  <si>
    <t>BIONDELLI ALLEGRA</t>
  </si>
  <si>
    <t>CACACE ISABELLA</t>
  </si>
  <si>
    <t>DEPREZ UMMA</t>
  </si>
  <si>
    <t>PORCEL ALFONSINA</t>
  </si>
  <si>
    <t>RAMPEZZOTTI JUSTINA</t>
  </si>
  <si>
    <t>VEIGA MARTINA</t>
  </si>
  <si>
    <t>MA KARTHE PUCILLO MIA</t>
  </si>
  <si>
    <t>TRIGO FELICITAS</t>
  </si>
  <si>
    <t>POLIFRONI CONSTANZA</t>
  </si>
  <si>
    <t>MAYORANO ISABELA</t>
  </si>
  <si>
    <t>SALANUEVA JULIANA</t>
  </si>
  <si>
    <t>VIOLA MAYER CHARO</t>
  </si>
  <si>
    <t>9° FECHA DEL RANKING - MENORES SIN HANDICAP -</t>
  </si>
  <si>
    <t>CATEGORIA EAGLES (CLASES 2013 y 2014)</t>
  </si>
  <si>
    <t>SANCHEZ FAUSTINO</t>
  </si>
  <si>
    <t>BISOGNIN CARRENO MATEO</t>
  </si>
  <si>
    <t>BUSTILLO BELISARIO</t>
  </si>
  <si>
    <t>RODRIGUEZ FERRERO JUAN MARTIN</t>
  </si>
  <si>
    <t>MASTROVITO FRANCISCO</t>
  </si>
  <si>
    <t>VILLANUEVA ENRIQUEZ KENAI BENJAMIN</t>
  </si>
  <si>
    <t>MORELLO JUAN</t>
  </si>
  <si>
    <t>HAUQUI SANTIAGO</t>
  </si>
  <si>
    <t>FLORES BELLINI IGNACIO</t>
  </si>
  <si>
    <t>MONTENEGRO GIL BENJAMIN</t>
  </si>
  <si>
    <t>JUAREZ BENJAMIN</t>
  </si>
  <si>
    <t>CHOCO HIPOLITO</t>
  </si>
  <si>
    <t>LOUSTAU JUANA</t>
  </si>
  <si>
    <t>TRIGO VIOLETA</t>
  </si>
  <si>
    <t>SERRES MUGUERZA AINARA</t>
  </si>
  <si>
    <t>CEJAS AGOSTINA</t>
  </si>
  <si>
    <t>LEOFANTI BIANCA EMILIA</t>
  </si>
  <si>
    <t>VIOLA MAYER LOLA</t>
  </si>
  <si>
    <t>CANNELLI ESMERALDA</t>
  </si>
  <si>
    <t>CATEGORIA BIRDIES (CLASES 2015 Y POSTERIORES)</t>
  </si>
  <si>
    <t>ALVAREZ AXEL JESUS</t>
  </si>
  <si>
    <t>SARASOLA PEDRO</t>
  </si>
  <si>
    <t>NIZ AUGUSTO</t>
  </si>
  <si>
    <t>ESPINAL SALVADOR</t>
  </si>
  <si>
    <t>FALLICO GONZALEZ JOAQUIN</t>
  </si>
  <si>
    <t>MATHIEU TORIBIO</t>
  </si>
  <si>
    <t>MATHIEU HILARIO</t>
  </si>
  <si>
    <t>MORELLO BAUTISTA</t>
  </si>
  <si>
    <t>RODRIGUEZ FERRERO SANTIAGO</t>
  </si>
  <si>
    <t>VIOLA MAYER OLIVER</t>
  </si>
  <si>
    <t>DEPREZ ELIAN</t>
  </si>
  <si>
    <t>CHOCO JOAQUINA</t>
  </si>
  <si>
    <t>BIONDELLI BOSSO ANGELINA</t>
  </si>
  <si>
    <t>NIZ GUADALUPE</t>
  </si>
  <si>
    <t xml:space="preserve"> CATEGORIA PRINCIPIANTES (5 HOYOS)</t>
  </si>
  <si>
    <t>SANCHEZ BAUTISTA</t>
  </si>
  <si>
    <t>ASTESANO LORENZO</t>
  </si>
  <si>
    <t>CHIESA VITTORIO</t>
  </si>
  <si>
    <t>HILBING MATIAS</t>
  </si>
  <si>
    <t>TOLETTI SET</t>
  </si>
  <si>
    <t>IGLESIAS GREGORIO</t>
  </si>
  <si>
    <t>PASTOR BAUTISTA</t>
  </si>
  <si>
    <t>ARAMENDI ALEJANDRO</t>
  </si>
  <si>
    <t>RENATA PEDRO</t>
  </si>
  <si>
    <t>VERELLEN TRINIDAD</t>
  </si>
  <si>
    <t>GREEN MAGDALENA</t>
  </si>
  <si>
    <t>ZABALETA ASTESANO JUANA</t>
  </si>
  <si>
    <t>GREEN PILAR</t>
  </si>
  <si>
    <t>HOYO 10</t>
  </si>
  <si>
    <t>PROMOCIONALES A HCP Y CATEGORIA ALBATROS (CLASES 11 y 12)</t>
  </si>
  <si>
    <t>LOUSTAU MARIA SOL</t>
  </si>
  <si>
    <t>SOSA NAIM</t>
  </si>
  <si>
    <t>BOREAN PEDRO</t>
  </si>
  <si>
    <t>PODESTA JUAN</t>
  </si>
  <si>
    <t>DESCOTTE TOMAS</t>
  </si>
  <si>
    <t>ROLDAN NONTALA FELIPE</t>
  </si>
  <si>
    <t>KUHLMANN FERMIN</t>
  </si>
  <si>
    <t>FERNANDEZ RAFAELA</t>
  </si>
  <si>
    <t>HARDOY MARTIN</t>
  </si>
  <si>
    <t>FALCON PERRETTI ORESTES</t>
  </si>
  <si>
    <t>PARA EL DOMINGO, EN TANDIL GOLF CLUB, LAS BANDAS HORARIAS SERAN LAS MISMAS PERO SALDRAN POR SCORE</t>
  </si>
  <si>
    <t>CABALLEROS JUVENILES Y MENORES</t>
  </si>
  <si>
    <t>EVTGC</t>
  </si>
  <si>
    <t>CSCPGB</t>
  </si>
  <si>
    <t>STGC</t>
  </si>
  <si>
    <t>MDPGC</t>
  </si>
  <si>
    <t>VEIGA MARTINA RENATA</t>
  </si>
  <si>
    <t>BENEITEZ CASTRO FELIPE</t>
  </si>
  <si>
    <t>FOLGUERAS BESSIERES AUGUSTO</t>
  </si>
  <si>
    <t>VGGC</t>
  </si>
  <si>
    <t>JUAREZ GOÑI BENJAMIN</t>
  </si>
  <si>
    <t>VILLANUEVA ENRIQUEZ KENAI</t>
  </si>
  <si>
    <t>CEGL</t>
  </si>
  <si>
    <t>EAGLES - CABALLEROS CLASES 2013 Y 2014 -</t>
  </si>
  <si>
    <t>EAGLES - DAMAS CLASES 2013 Y 2014 -</t>
  </si>
  <si>
    <t>BIRDIES - CABALLEROS CLASES 2015 Y POSTERIORES -</t>
  </si>
  <si>
    <t>BIRDIES - DAMAS CLASES 2015 Y POSTERIORES -</t>
  </si>
  <si>
    <t>PROMOCIONALES A HCP</t>
  </si>
  <si>
    <t>ALBATROS DAMAS - CLASES 2011 Y 2012 -</t>
  </si>
  <si>
    <t>1º 9 H.</t>
  </si>
  <si>
    <t>2º 9 H.</t>
  </si>
  <si>
    <t>1º 18 H.</t>
  </si>
  <si>
    <t>2º 18 H.</t>
  </si>
  <si>
    <t>GOLFISTAS INTEGRADOS</t>
  </si>
  <si>
    <t>TANDIL</t>
  </si>
  <si>
    <t>DOMINGO 18 DE AGOSTO DE 2024</t>
  </si>
  <si>
    <t>par  damas y caballeros 35  +  35  =  70</t>
  </si>
  <si>
    <t>FOLGUERAS AUGUSTO</t>
  </si>
  <si>
    <t>L</t>
  </si>
  <si>
    <t>FILIPETTI TOMAS</t>
  </si>
  <si>
    <t>HILBING FACUNDO</t>
  </si>
  <si>
    <t>COTTINI VICTORIA</t>
  </si>
  <si>
    <t>HILBING VICTORIA</t>
  </si>
  <si>
    <t>SANSOTI GONZALEZ GAEL</t>
  </si>
  <si>
    <t>JESPERSEN JUAN PEDRO</t>
  </si>
  <si>
    <t>KEEGAARD LISANDRO</t>
  </si>
  <si>
    <t>RETTA PEDRO JOSE</t>
  </si>
  <si>
    <t>JEPERSEN JUAN PEDRO</t>
  </si>
  <si>
    <t>KEEGARD LISANDRO</t>
  </si>
  <si>
    <t>D</t>
  </si>
  <si>
    <t>E</t>
  </si>
  <si>
    <t>S</t>
  </si>
  <si>
    <t>C</t>
  </si>
  <si>
    <t>CASTRO FREIJO RAFAEL</t>
  </si>
  <si>
    <t>FILIPPETTI JUAN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</si>
</sst>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[$-C0A]General"/>
    <numFmt numFmtId="166" formatCode="0.0"/>
  </numFmts>
  <fonts count="45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5"/>
      <color indexed="57"/>
      <name val="Arial"/>
      <family val="2"/>
    </font>
    <font>
      <b/>
      <sz val="11"/>
      <color theme="0"/>
      <name val="Arial"/>
      <family val="2"/>
    </font>
    <font>
      <b/>
      <sz val="15"/>
      <color theme="0"/>
      <name val="Arial"/>
      <family val="2"/>
    </font>
    <font>
      <b/>
      <sz val="16"/>
      <name val="Arial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b/>
      <sz val="10"/>
      <color theme="3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b/>
      <sz val="10"/>
      <color rgb="FF00B0F0"/>
      <name val="Arial"/>
      <family val="2"/>
    </font>
    <font>
      <sz val="8"/>
      <name val="Arial"/>
      <family val="2"/>
    </font>
    <font>
      <b/>
      <sz val="14"/>
      <color indexed="12"/>
      <name val="Arial"/>
      <family val="2"/>
    </font>
    <font>
      <b/>
      <sz val="23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49998474074526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4" fillId="0" borderId="0"/>
    <xf numFmtId="165" fontId="26" fillId="0" borderId="0"/>
  </cellStyleXfs>
  <cellXfs count="3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6" borderId="1" xfId="0" applyFont="1" applyFill="1" applyBorder="1"/>
    <xf numFmtId="164" fontId="19" fillId="0" borderId="1" xfId="0" applyNumberFormat="1" applyFont="1" applyFill="1" applyBorder="1" applyAlignment="1">
      <alignment horizontal="center"/>
    </xf>
    <xf numFmtId="164" fontId="20" fillId="0" borderId="6" xfId="0" applyNumberFormat="1" applyFont="1" applyFill="1" applyBorder="1" applyAlignment="1">
      <alignment horizontal="center"/>
    </xf>
    <xf numFmtId="164" fontId="20" fillId="0" borderId="0" xfId="0" applyNumberFormat="1" applyFont="1" applyFill="1"/>
    <xf numFmtId="0" fontId="17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21" fillId="0" borderId="0" xfId="0" applyFont="1"/>
    <xf numFmtId="0" fontId="3" fillId="0" borderId="2" xfId="0" applyFont="1" applyFill="1" applyBorder="1" applyAlignment="1">
      <alignment horizontal="center"/>
    </xf>
    <xf numFmtId="0" fontId="23" fillId="0" borderId="0" xfId="0" applyFont="1" applyFill="1"/>
    <xf numFmtId="0" fontId="3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8" xfId="0" applyFont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27" fillId="0" borderId="0" xfId="0" applyFont="1"/>
    <xf numFmtId="0" fontId="28" fillId="6" borderId="9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20" xfId="0" applyFont="1" applyFill="1" applyBorder="1"/>
    <xf numFmtId="0" fontId="11" fillId="0" borderId="21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7" fillId="0" borderId="27" xfId="0" quotePrefix="1" applyFont="1" applyFill="1" applyBorder="1" applyAlignment="1">
      <alignment horizontal="center"/>
    </xf>
    <xf numFmtId="0" fontId="7" fillId="0" borderId="28" xfId="0" quotePrefix="1" applyFont="1" applyFill="1" applyBorder="1" applyAlignment="1">
      <alignment horizontal="center"/>
    </xf>
    <xf numFmtId="0" fontId="5" fillId="0" borderId="29" xfId="0" quotePrefix="1" applyFont="1" applyFill="1" applyBorder="1" applyAlignment="1">
      <alignment horizontal="center"/>
    </xf>
    <xf numFmtId="0" fontId="30" fillId="0" borderId="12" xfId="0" quotePrefix="1" applyFont="1" applyFill="1" applyBorder="1" applyAlignment="1">
      <alignment horizontal="center"/>
    </xf>
    <xf numFmtId="0" fontId="3" fillId="6" borderId="9" xfId="0" applyFont="1" applyFill="1" applyBorder="1"/>
    <xf numFmtId="0" fontId="17" fillId="6" borderId="9" xfId="0" applyFont="1" applyFill="1" applyBorder="1"/>
    <xf numFmtId="0" fontId="1" fillId="0" borderId="24" xfId="0" applyFont="1" applyBorder="1"/>
    <xf numFmtId="0" fontId="1" fillId="0" borderId="0" xfId="0" applyFont="1" applyBorder="1"/>
    <xf numFmtId="0" fontId="25" fillId="0" borderId="0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6" fillId="0" borderId="0" xfId="0" applyFont="1" applyFill="1"/>
    <xf numFmtId="0" fontId="17" fillId="0" borderId="1" xfId="0" applyFont="1" applyBorder="1" applyAlignment="1">
      <alignment horizontal="center"/>
    </xf>
    <xf numFmtId="0" fontId="29" fillId="0" borderId="3" xfId="0" applyFont="1" applyFill="1" applyBorder="1"/>
    <xf numFmtId="0" fontId="29" fillId="0" borderId="0" xfId="0" applyFont="1" applyFill="1"/>
    <xf numFmtId="166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1" fillId="11" borderId="2" xfId="0" quotePrefix="1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4" fillId="7" borderId="29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5" fillId="0" borderId="19" xfId="0" quotePrefix="1" applyFont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2" fillId="0" borderId="8" xfId="0" applyFont="1" applyBorder="1" applyAlignment="1">
      <alignment horizontal="center"/>
    </xf>
    <xf numFmtId="0" fontId="31" fillId="11" borderId="31" xfId="0" applyFont="1" applyFill="1" applyBorder="1" applyAlignment="1">
      <alignment horizontal="center"/>
    </xf>
    <xf numFmtId="0" fontId="31" fillId="11" borderId="32" xfId="0" applyFont="1" applyFill="1" applyBorder="1" applyAlignment="1">
      <alignment horizontal="center"/>
    </xf>
    <xf numFmtId="164" fontId="11" fillId="0" borderId="23" xfId="0" applyNumberFormat="1" applyFont="1" applyFill="1" applyBorder="1" applyAlignment="1">
      <alignment horizontal="center"/>
    </xf>
    <xf numFmtId="0" fontId="32" fillId="11" borderId="34" xfId="0" applyFont="1" applyFill="1" applyBorder="1" applyAlignment="1">
      <alignment horizontal="center"/>
    </xf>
    <xf numFmtId="0" fontId="32" fillId="11" borderId="35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37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3" fillId="12" borderId="8" xfId="0" applyFont="1" applyFill="1" applyBorder="1" applyAlignment="1">
      <alignment horizontal="center"/>
    </xf>
    <xf numFmtId="0" fontId="6" fillId="0" borderId="15" xfId="0" applyFont="1" applyBorder="1"/>
    <xf numFmtId="164" fontId="7" fillId="0" borderId="2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13" borderId="10" xfId="0" applyFont="1" applyFill="1" applyBorder="1" applyAlignment="1">
      <alignment horizontal="center"/>
    </xf>
    <xf numFmtId="0" fontId="6" fillId="0" borderId="3" xfId="0" applyFont="1" applyBorder="1"/>
    <xf numFmtId="0" fontId="5" fillId="0" borderId="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/>
    </xf>
    <xf numFmtId="0" fontId="16" fillId="0" borderId="0" xfId="0" applyFont="1"/>
    <xf numFmtId="0" fontId="38" fillId="0" borderId="0" xfId="0" applyFont="1" applyAlignment="1">
      <alignment horizontal="center"/>
    </xf>
    <xf numFmtId="20" fontId="16" fillId="0" borderId="38" xfId="0" applyNumberFormat="1" applyFont="1" applyBorder="1" applyAlignment="1">
      <alignment horizontal="center" vertical="center"/>
    </xf>
    <xf numFmtId="0" fontId="16" fillId="0" borderId="41" xfId="0" applyFont="1" applyBorder="1" applyAlignment="1">
      <alignment vertical="center"/>
    </xf>
    <xf numFmtId="0" fontId="16" fillId="0" borderId="28" xfId="0" applyFont="1" applyBorder="1"/>
    <xf numFmtId="166" fontId="16" fillId="0" borderId="28" xfId="0" applyNumberFormat="1" applyFont="1" applyBorder="1" applyAlignment="1">
      <alignment horizontal="center"/>
    </xf>
    <xf numFmtId="0" fontId="14" fillId="6" borderId="28" xfId="0" applyFont="1" applyFill="1" applyBorder="1"/>
    <xf numFmtId="166" fontId="16" fillId="0" borderId="29" xfId="0" applyNumberFormat="1" applyFont="1" applyBorder="1" applyAlignment="1">
      <alignment horizontal="center"/>
    </xf>
    <xf numFmtId="20" fontId="16" fillId="0" borderId="15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0" fontId="16" fillId="0" borderId="2" xfId="0" applyFont="1" applyBorder="1"/>
    <xf numFmtId="166" fontId="16" fillId="0" borderId="2" xfId="0" applyNumberFormat="1" applyFont="1" applyBorder="1" applyAlignment="1">
      <alignment horizontal="center"/>
    </xf>
    <xf numFmtId="166" fontId="16" fillId="0" borderId="4" xfId="0" applyNumberFormat="1" applyFont="1" applyBorder="1" applyAlignment="1">
      <alignment horizontal="center"/>
    </xf>
    <xf numFmtId="0" fontId="16" fillId="0" borderId="20" xfId="0" applyFont="1" applyBorder="1" applyAlignment="1">
      <alignment vertical="center"/>
    </xf>
    <xf numFmtId="0" fontId="16" fillId="0" borderId="21" xfId="0" applyFont="1" applyBorder="1"/>
    <xf numFmtId="166" fontId="16" fillId="0" borderId="21" xfId="0" applyNumberFormat="1" applyFont="1" applyBorder="1" applyAlignment="1">
      <alignment horizontal="center"/>
    </xf>
    <xf numFmtId="0" fontId="16" fillId="0" borderId="42" xfId="0" applyFont="1" applyBorder="1"/>
    <xf numFmtId="166" fontId="16" fillId="0" borderId="42" xfId="0" applyNumberFormat="1" applyFont="1" applyBorder="1" applyAlignment="1">
      <alignment horizontal="center"/>
    </xf>
    <xf numFmtId="0" fontId="14" fillId="6" borderId="2" xfId="0" applyFont="1" applyFill="1" applyBorder="1"/>
    <xf numFmtId="0" fontId="14" fillId="6" borderId="21" xfId="0" applyFont="1" applyFill="1" applyBorder="1"/>
    <xf numFmtId="0" fontId="16" fillId="0" borderId="44" xfId="0" applyFont="1" applyBorder="1" applyAlignment="1">
      <alignment vertical="center"/>
    </xf>
    <xf numFmtId="0" fontId="16" fillId="0" borderId="45" xfId="0" applyFont="1" applyBorder="1"/>
    <xf numFmtId="166" fontId="16" fillId="0" borderId="45" xfId="0" applyNumberFormat="1" applyFont="1" applyBorder="1" applyAlignment="1">
      <alignment horizontal="center"/>
    </xf>
    <xf numFmtId="166" fontId="16" fillId="0" borderId="46" xfId="0" applyNumberFormat="1" applyFont="1" applyBorder="1" applyAlignment="1">
      <alignment horizontal="center"/>
    </xf>
    <xf numFmtId="20" fontId="16" fillId="0" borderId="47" xfId="0" applyNumberFormat="1" applyFont="1" applyBorder="1" applyAlignment="1">
      <alignment horizontal="center" vertical="center"/>
    </xf>
    <xf numFmtId="0" fontId="16" fillId="0" borderId="48" xfId="0" applyFont="1" applyBorder="1" applyAlignment="1">
      <alignment vertical="center"/>
    </xf>
    <xf numFmtId="0" fontId="16" fillId="0" borderId="49" xfId="0" applyFont="1" applyBorder="1"/>
    <xf numFmtId="166" fontId="16" fillId="0" borderId="49" xfId="0" applyNumberFormat="1" applyFont="1" applyBorder="1" applyAlignment="1">
      <alignment horizontal="center"/>
    </xf>
    <xf numFmtId="0" fontId="16" fillId="0" borderId="50" xfId="0" applyFont="1" applyBorder="1"/>
    <xf numFmtId="0" fontId="38" fillId="17" borderId="8" xfId="0" applyFont="1" applyFill="1" applyBorder="1" applyAlignment="1">
      <alignment horizontal="center"/>
    </xf>
    <xf numFmtId="0" fontId="16" fillId="0" borderId="45" xfId="0" applyFont="1" applyBorder="1" applyAlignment="1">
      <alignment vertical="center"/>
    </xf>
    <xf numFmtId="166" fontId="16" fillId="0" borderId="45" xfId="0" applyNumberFormat="1" applyFont="1" applyBorder="1" applyAlignment="1">
      <alignment horizontal="center" vertical="center"/>
    </xf>
    <xf numFmtId="166" fontId="16" fillId="0" borderId="45" xfId="0" quotePrefix="1" applyNumberFormat="1" applyFont="1" applyBorder="1" applyAlignment="1">
      <alignment horizontal="center" vertical="center"/>
    </xf>
    <xf numFmtId="166" fontId="16" fillId="0" borderId="46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6" fontId="16" fillId="0" borderId="2" xfId="0" applyNumberFormat="1" applyFont="1" applyBorder="1" applyAlignment="1">
      <alignment horizontal="center" vertical="center"/>
    </xf>
    <xf numFmtId="166" fontId="16" fillId="0" borderId="2" xfId="0" quotePrefix="1" applyNumberFormat="1" applyFont="1" applyBorder="1" applyAlignment="1">
      <alignment horizontal="center" vertical="center"/>
    </xf>
    <xf numFmtId="0" fontId="16" fillId="0" borderId="4" xfId="0" applyFont="1" applyBorder="1"/>
    <xf numFmtId="166" fontId="16" fillId="0" borderId="4" xfId="0" quotePrefix="1" applyNumberFormat="1" applyFont="1" applyBorder="1" applyAlignment="1">
      <alignment horizontal="center" vertical="center"/>
    </xf>
    <xf numFmtId="166" fontId="16" fillId="0" borderId="4" xfId="0" applyNumberFormat="1" applyFont="1" applyBorder="1" applyAlignment="1">
      <alignment horizontal="center" vertical="center"/>
    </xf>
    <xf numFmtId="0" fontId="16" fillId="9" borderId="2" xfId="0" applyFont="1" applyFill="1" applyBorder="1" applyAlignment="1">
      <alignment vertical="center"/>
    </xf>
    <xf numFmtId="0" fontId="16" fillId="9" borderId="49" xfId="0" applyFont="1" applyFill="1" applyBorder="1" applyAlignment="1">
      <alignment vertical="center"/>
    </xf>
    <xf numFmtId="166" fontId="16" fillId="0" borderId="49" xfId="0" applyNumberFormat="1" applyFont="1" applyBorder="1" applyAlignment="1">
      <alignment horizontal="center" vertical="center"/>
    </xf>
    <xf numFmtId="166" fontId="16" fillId="0" borderId="49" xfId="0" quotePrefix="1" applyNumberFormat="1" applyFont="1" applyBorder="1" applyAlignment="1">
      <alignment horizontal="center" vertical="center"/>
    </xf>
    <xf numFmtId="166" fontId="16" fillId="0" borderId="50" xfId="0" applyNumberFormat="1" applyFont="1" applyBorder="1" applyAlignment="1">
      <alignment horizontal="center" vertical="center"/>
    </xf>
    <xf numFmtId="0" fontId="16" fillId="0" borderId="28" xfId="0" applyFont="1" applyBorder="1" applyAlignment="1">
      <alignment vertical="center"/>
    </xf>
    <xf numFmtId="166" fontId="16" fillId="0" borderId="28" xfId="0" applyNumberFormat="1" applyFont="1" applyBorder="1" applyAlignment="1">
      <alignment horizontal="center" vertical="center"/>
    </xf>
    <xf numFmtId="166" fontId="16" fillId="0" borderId="28" xfId="0" quotePrefix="1" applyNumberFormat="1" applyFont="1" applyBorder="1" applyAlignment="1">
      <alignment horizontal="center" vertical="center"/>
    </xf>
    <xf numFmtId="166" fontId="16" fillId="0" borderId="29" xfId="0" applyNumberFormat="1" applyFont="1" applyBorder="1" applyAlignment="1">
      <alignment horizontal="center" vertical="center"/>
    </xf>
    <xf numFmtId="0" fontId="16" fillId="9" borderId="21" xfId="0" applyFont="1" applyFill="1" applyBorder="1" applyAlignment="1">
      <alignment vertical="center"/>
    </xf>
    <xf numFmtId="166" fontId="16" fillId="0" borderId="21" xfId="0" applyNumberFormat="1" applyFont="1" applyBorder="1" applyAlignment="1">
      <alignment horizontal="center" vertical="center"/>
    </xf>
    <xf numFmtId="166" fontId="16" fillId="0" borderId="21" xfId="0" quotePrefix="1" applyNumberFormat="1" applyFont="1" applyBorder="1" applyAlignment="1">
      <alignment horizontal="center" vertical="center"/>
    </xf>
    <xf numFmtId="0" fontId="16" fillId="0" borderId="21" xfId="0" applyFont="1" applyBorder="1" applyAlignment="1">
      <alignment vertical="center"/>
    </xf>
    <xf numFmtId="166" fontId="16" fillId="0" borderId="42" xfId="0" applyNumberFormat="1" applyFont="1" applyBorder="1" applyAlignment="1">
      <alignment horizontal="center" vertical="center"/>
    </xf>
    <xf numFmtId="166" fontId="16" fillId="0" borderId="46" xfId="0" quotePrefix="1" applyNumberFormat="1" applyFont="1" applyBorder="1" applyAlignment="1">
      <alignment horizontal="center" vertical="center"/>
    </xf>
    <xf numFmtId="0" fontId="16" fillId="0" borderId="49" xfId="0" applyFont="1" applyBorder="1" applyAlignment="1">
      <alignment vertical="center"/>
    </xf>
    <xf numFmtId="166" fontId="16" fillId="0" borderId="50" xfId="0" quotePrefix="1" applyNumberFormat="1" applyFont="1" applyBorder="1" applyAlignment="1">
      <alignment horizontal="center" vertical="center"/>
    </xf>
    <xf numFmtId="0" fontId="38" fillId="17" borderId="1" xfId="0" applyFont="1" applyFill="1" applyBorder="1" applyAlignment="1">
      <alignment horizontal="center"/>
    </xf>
    <xf numFmtId="0" fontId="42" fillId="0" borderId="0" xfId="0" applyFont="1"/>
    <xf numFmtId="20" fontId="16" fillId="0" borderId="16" xfId="0" applyNumberFormat="1" applyFont="1" applyBorder="1" applyAlignment="1">
      <alignment horizontal="center" vertical="center"/>
    </xf>
    <xf numFmtId="0" fontId="38" fillId="18" borderId="1" xfId="0" applyFont="1" applyFill="1" applyBorder="1" applyAlignment="1">
      <alignment horizont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166" fontId="42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31" fillId="11" borderId="54" xfId="0" applyFont="1" applyFill="1" applyBorder="1" applyAlignment="1">
      <alignment horizontal="center"/>
    </xf>
    <xf numFmtId="0" fontId="31" fillId="11" borderId="55" xfId="0" applyFont="1" applyFill="1" applyBorder="1" applyAlignment="1">
      <alignment horizontal="center"/>
    </xf>
    <xf numFmtId="0" fontId="32" fillId="11" borderId="54" xfId="0" applyFont="1" applyFill="1" applyBorder="1" applyAlignment="1">
      <alignment horizontal="center"/>
    </xf>
    <xf numFmtId="0" fontId="32" fillId="11" borderId="55" xfId="0" applyFont="1" applyFill="1" applyBorder="1" applyAlignment="1">
      <alignment horizontal="center"/>
    </xf>
    <xf numFmtId="0" fontId="6" fillId="0" borderId="48" xfId="0" applyFont="1" applyFill="1" applyBorder="1"/>
    <xf numFmtId="0" fontId="11" fillId="0" borderId="49" xfId="0" applyFont="1" applyFill="1" applyBorder="1" applyAlignment="1">
      <alignment horizontal="center"/>
    </xf>
    <xf numFmtId="164" fontId="11" fillId="0" borderId="56" xfId="0" applyNumberFormat="1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57" xfId="0" applyFont="1" applyFill="1" applyBorder="1" applyAlignment="1">
      <alignment horizontal="center"/>
    </xf>
    <xf numFmtId="0" fontId="7" fillId="0" borderId="58" xfId="0" applyFont="1" applyFill="1" applyBorder="1" applyAlignment="1">
      <alignment horizontal="center"/>
    </xf>
    <xf numFmtId="0" fontId="7" fillId="0" borderId="56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5" fillId="0" borderId="57" xfId="0" quotePrefix="1" applyFont="1" applyBorder="1" applyAlignment="1">
      <alignment horizontal="center"/>
    </xf>
    <xf numFmtId="0" fontId="7" fillId="0" borderId="59" xfId="0" quotePrefix="1" applyFont="1" applyFill="1" applyBorder="1" applyAlignment="1">
      <alignment horizontal="center"/>
    </xf>
    <xf numFmtId="0" fontId="7" fillId="0" borderId="60" xfId="0" quotePrefix="1" applyFont="1" applyFill="1" applyBorder="1" applyAlignment="1">
      <alignment horizontal="center"/>
    </xf>
    <xf numFmtId="0" fontId="5" fillId="0" borderId="61" xfId="0" quotePrefix="1" applyFont="1" applyFill="1" applyBorder="1" applyAlignment="1">
      <alignment horizontal="center"/>
    </xf>
    <xf numFmtId="0" fontId="30" fillId="0" borderId="52" xfId="0" quotePrefix="1" applyFont="1" applyFill="1" applyBorder="1" applyAlignment="1">
      <alignment horizontal="center"/>
    </xf>
    <xf numFmtId="0" fontId="6" fillId="0" borderId="47" xfId="0" applyFont="1" applyBorder="1"/>
    <xf numFmtId="164" fontId="7" fillId="0" borderId="49" xfId="0" applyNumberFormat="1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13" borderId="57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3" fillId="8" borderId="33" xfId="0" applyFont="1" applyFill="1" applyBorder="1" applyAlignment="1">
      <alignment horizontal="center"/>
    </xf>
    <xf numFmtId="0" fontId="3" fillId="12" borderId="33" xfId="0" applyFont="1" applyFill="1" applyBorder="1" applyAlignment="1">
      <alignment horizontal="center"/>
    </xf>
    <xf numFmtId="0" fontId="3" fillId="12" borderId="51" xfId="0" applyFont="1" applyFill="1" applyBorder="1" applyAlignment="1">
      <alignment horizontal="center"/>
    </xf>
    <xf numFmtId="0" fontId="7" fillId="0" borderId="45" xfId="0" applyFont="1" applyBorder="1" applyAlignment="1">
      <alignment horizontal="center"/>
    </xf>
    <xf numFmtId="164" fontId="7" fillId="0" borderId="45" xfId="0" applyNumberFormat="1" applyFont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3" fillId="13" borderId="9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" fillId="0" borderId="3" xfId="0" applyFont="1" applyBorder="1"/>
    <xf numFmtId="0" fontId="1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20" borderId="3" xfId="0" applyFont="1" applyFill="1" applyBorder="1"/>
    <xf numFmtId="0" fontId="1" fillId="20" borderId="5" xfId="0" applyFont="1" applyFill="1" applyBorder="1" applyAlignment="1">
      <alignment horizontal="center"/>
    </xf>
    <xf numFmtId="0" fontId="3" fillId="20" borderId="4" xfId="0" applyFont="1" applyFill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20" borderId="1" xfId="0" applyFont="1" applyFill="1" applyBorder="1" applyAlignment="1">
      <alignment horizontal="center"/>
    </xf>
    <xf numFmtId="0" fontId="39" fillId="6" borderId="2" xfId="0" applyFont="1" applyFill="1" applyBorder="1" applyAlignment="1">
      <alignment vertical="center"/>
    </xf>
    <xf numFmtId="0" fontId="8" fillId="0" borderId="11" xfId="0" quotePrefix="1" applyFont="1" applyFill="1" applyBorder="1" applyAlignment="1">
      <alignment horizontal="center"/>
    </xf>
    <xf numFmtId="0" fontId="8" fillId="0" borderId="16" xfId="0" quotePrefix="1" applyFont="1" applyFill="1" applyBorder="1" applyAlignment="1">
      <alignment horizontal="center"/>
    </xf>
    <xf numFmtId="0" fontId="7" fillId="2" borderId="16" xfId="0" quotePrefix="1" applyFont="1" applyFill="1" applyBorder="1" applyAlignment="1">
      <alignment horizontal="center"/>
    </xf>
    <xf numFmtId="0" fontId="5" fillId="0" borderId="52" xfId="0" quotePrefix="1" applyFont="1" applyBorder="1" applyAlignment="1">
      <alignment horizontal="center"/>
    </xf>
    <xf numFmtId="20" fontId="16" fillId="6" borderId="37" xfId="0" applyNumberFormat="1" applyFont="1" applyFill="1" applyBorder="1" applyAlignment="1">
      <alignment horizontal="center" vertical="center"/>
    </xf>
    <xf numFmtId="20" fontId="16" fillId="6" borderId="11" xfId="0" applyNumberFormat="1" applyFont="1" applyFill="1" applyBorder="1" applyAlignment="1">
      <alignment horizontal="center" vertical="center"/>
    </xf>
    <xf numFmtId="20" fontId="16" fillId="6" borderId="12" xfId="0" applyNumberFormat="1" applyFont="1" applyFill="1" applyBorder="1" applyAlignment="1">
      <alignment horizontal="center" vertical="center"/>
    </xf>
    <xf numFmtId="20" fontId="16" fillId="6" borderId="16" xfId="0" applyNumberFormat="1" applyFont="1" applyFill="1" applyBorder="1" applyAlignment="1">
      <alignment horizontal="center" vertical="center"/>
    </xf>
    <xf numFmtId="20" fontId="16" fillId="6" borderId="38" xfId="0" applyNumberFormat="1" applyFont="1" applyFill="1" applyBorder="1" applyAlignment="1">
      <alignment horizontal="center" vertical="center"/>
    </xf>
    <xf numFmtId="20" fontId="16" fillId="6" borderId="15" xfId="0" applyNumberFormat="1" applyFont="1" applyFill="1" applyBorder="1" applyAlignment="1">
      <alignment horizontal="center" vertical="center"/>
    </xf>
    <xf numFmtId="0" fontId="7" fillId="2" borderId="22" xfId="0" quotePrefix="1" applyFont="1" applyFill="1" applyBorder="1" applyAlignment="1">
      <alignment horizontal="center"/>
    </xf>
    <xf numFmtId="0" fontId="39" fillId="6" borderId="2" xfId="0" applyFont="1" applyFill="1" applyBorder="1"/>
    <xf numFmtId="20" fontId="16" fillId="6" borderId="43" xfId="0" applyNumberFormat="1" applyFont="1" applyFill="1" applyBorder="1" applyAlignment="1">
      <alignment horizontal="center" vertical="center"/>
    </xf>
    <xf numFmtId="0" fontId="25" fillId="6" borderId="3" xfId="0" applyFont="1" applyFill="1" applyBorder="1"/>
    <xf numFmtId="0" fontId="5" fillId="0" borderId="4" xfId="0" quotePrefix="1" applyFont="1" applyBorder="1" applyAlignment="1">
      <alignment horizontal="center"/>
    </xf>
    <xf numFmtId="0" fontId="25" fillId="6" borderId="48" xfId="0" applyFont="1" applyFill="1" applyBorder="1"/>
    <xf numFmtId="0" fontId="7" fillId="0" borderId="58" xfId="0" quotePrefix="1" applyFont="1" applyFill="1" applyBorder="1" applyAlignment="1">
      <alignment horizontal="center"/>
    </xf>
    <xf numFmtId="0" fontId="7" fillId="0" borderId="56" xfId="0" quotePrefix="1" applyFont="1" applyFill="1" applyBorder="1" applyAlignment="1">
      <alignment horizontal="center"/>
    </xf>
    <xf numFmtId="1" fontId="33" fillId="0" borderId="0" xfId="0" applyNumberFormat="1" applyFont="1" applyAlignment="1">
      <alignment horizontal="center" vertical="center"/>
    </xf>
    <xf numFmtId="1" fontId="28" fillId="0" borderId="0" xfId="0" applyNumberFormat="1" applyFont="1" applyAlignment="1">
      <alignment horizontal="center"/>
    </xf>
    <xf numFmtId="1" fontId="16" fillId="0" borderId="2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1" fontId="16" fillId="0" borderId="28" xfId="0" applyNumberFormat="1" applyFont="1" applyBorder="1" applyAlignment="1">
      <alignment horizontal="center"/>
    </xf>
    <xf numFmtId="1" fontId="16" fillId="0" borderId="29" xfId="0" applyNumberFormat="1" applyFont="1" applyBorder="1" applyAlignment="1">
      <alignment horizontal="center"/>
    </xf>
    <xf numFmtId="1" fontId="16" fillId="0" borderId="49" xfId="0" applyNumberFormat="1" applyFont="1" applyBorder="1" applyAlignment="1">
      <alignment horizontal="center"/>
    </xf>
    <xf numFmtId="1" fontId="16" fillId="0" borderId="50" xfId="0" applyNumberFormat="1" applyFont="1" applyBorder="1" applyAlignment="1">
      <alignment horizontal="center"/>
    </xf>
    <xf numFmtId="1" fontId="16" fillId="0" borderId="0" xfId="0" applyNumberFormat="1" applyFont="1"/>
    <xf numFmtId="20" fontId="16" fillId="0" borderId="64" xfId="0" applyNumberFormat="1" applyFont="1" applyBorder="1" applyAlignment="1">
      <alignment horizontal="center" vertical="center"/>
    </xf>
    <xf numFmtId="1" fontId="16" fillId="0" borderId="21" xfId="0" applyNumberFormat="1" applyFont="1" applyBorder="1" applyAlignment="1">
      <alignment horizontal="center"/>
    </xf>
    <xf numFmtId="1" fontId="16" fillId="0" borderId="42" xfId="0" applyNumberFormat="1" applyFont="1" applyBorder="1" applyAlignment="1">
      <alignment horizontal="center"/>
    </xf>
    <xf numFmtId="1" fontId="16" fillId="0" borderId="28" xfId="0" quotePrefix="1" applyNumberFormat="1" applyFont="1" applyBorder="1" applyAlignment="1">
      <alignment horizontal="center"/>
    </xf>
    <xf numFmtId="1" fontId="16" fillId="0" borderId="49" xfId="0" quotePrefix="1" applyNumberFormat="1" applyFont="1" applyBorder="1" applyAlignment="1">
      <alignment horizontal="center"/>
    </xf>
    <xf numFmtId="1" fontId="16" fillId="0" borderId="50" xfId="0" quotePrefix="1" applyNumberFormat="1" applyFont="1" applyBorder="1" applyAlignment="1">
      <alignment horizontal="center"/>
    </xf>
    <xf numFmtId="1" fontId="42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/>
    </xf>
    <xf numFmtId="0" fontId="6" fillId="0" borderId="0" xfId="0" applyFont="1" applyFill="1" applyBorder="1"/>
    <xf numFmtId="0" fontId="11" fillId="0" borderId="0" xfId="0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3" fillId="0" borderId="51" xfId="0" applyFont="1" applyBorder="1" applyAlignment="1">
      <alignment horizontal="center" vertical="center"/>
    </xf>
    <xf numFmtId="0" fontId="6" fillId="0" borderId="43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5" fillId="6" borderId="15" xfId="0" applyFont="1" applyFill="1" applyBorder="1"/>
    <xf numFmtId="0" fontId="8" fillId="0" borderId="10" xfId="0" quotePrefix="1" applyFont="1" applyFill="1" applyBorder="1" applyAlignment="1">
      <alignment horizontal="center"/>
    </xf>
    <xf numFmtId="0" fontId="7" fillId="2" borderId="11" xfId="0" quotePrefix="1" applyFont="1" applyFill="1" applyBorder="1" applyAlignment="1">
      <alignment horizontal="center"/>
    </xf>
    <xf numFmtId="0" fontId="5" fillId="0" borderId="38" xfId="0" quotePrefix="1" applyFont="1" applyBorder="1" applyAlignment="1">
      <alignment horizontal="center"/>
    </xf>
    <xf numFmtId="0" fontId="5" fillId="0" borderId="11" xfId="0" quotePrefix="1" applyFont="1" applyBorder="1" applyAlignment="1">
      <alignment horizontal="center"/>
    </xf>
    <xf numFmtId="0" fontId="5" fillId="13" borderId="10" xfId="0" quotePrefix="1" applyFont="1" applyFill="1" applyBorder="1" applyAlignment="1">
      <alignment horizontal="center"/>
    </xf>
    <xf numFmtId="0" fontId="5" fillId="0" borderId="12" xfId="0" quotePrefix="1" applyFont="1" applyBorder="1" applyAlignment="1">
      <alignment horizontal="center"/>
    </xf>
    <xf numFmtId="0" fontId="5" fillId="0" borderId="16" xfId="0" quotePrefix="1" applyFont="1" applyBorder="1" applyAlignment="1">
      <alignment horizontal="center"/>
    </xf>
    <xf numFmtId="0" fontId="5" fillId="13" borderId="57" xfId="0" quotePrefix="1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6" borderId="62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4" fillId="0" borderId="11" xfId="0" quotePrefix="1" applyFont="1" applyBorder="1" applyAlignment="1">
      <alignment horizontal="center"/>
    </xf>
    <xf numFmtId="0" fontId="4" fillId="7" borderId="29" xfId="0" quotePrefix="1" applyFont="1" applyFill="1" applyBorder="1" applyAlignment="1">
      <alignment horizontal="center"/>
    </xf>
    <xf numFmtId="0" fontId="4" fillId="7" borderId="61" xfId="0" quotePrefix="1" applyFont="1" applyFill="1" applyBorder="1" applyAlignment="1">
      <alignment horizontal="center"/>
    </xf>
    <xf numFmtId="0" fontId="4" fillId="6" borderId="29" xfId="0" applyFont="1" applyFill="1" applyBorder="1" applyAlignment="1">
      <alignment horizontal="center"/>
    </xf>
    <xf numFmtId="0" fontId="30" fillId="6" borderId="12" xfId="0" quotePrefix="1" applyFont="1" applyFill="1" applyBorder="1" applyAlignment="1">
      <alignment horizontal="center"/>
    </xf>
    <xf numFmtId="0" fontId="8" fillId="0" borderId="57" xfId="0" quotePrefix="1" applyFont="1" applyFill="1" applyBorder="1" applyAlignment="1">
      <alignment horizontal="center"/>
    </xf>
    <xf numFmtId="0" fontId="5" fillId="0" borderId="25" xfId="0" quotePrefix="1" applyFont="1" applyBorder="1" applyAlignment="1">
      <alignment horizontal="center"/>
    </xf>
    <xf numFmtId="0" fontId="6" fillId="6" borderId="20" xfId="0" applyFont="1" applyFill="1" applyBorder="1"/>
    <xf numFmtId="0" fontId="5" fillId="6" borderId="16" xfId="0" applyFont="1" applyFill="1" applyBorder="1" applyAlignment="1">
      <alignment horizontal="center"/>
    </xf>
    <xf numFmtId="0" fontId="5" fillId="6" borderId="3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5" fillId="0" borderId="50" xfId="0" quotePrefix="1" applyFont="1" applyBorder="1" applyAlignment="1">
      <alignment horizontal="center"/>
    </xf>
    <xf numFmtId="0" fontId="4" fillId="0" borderId="16" xfId="0" quotePrefix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10" borderId="25" xfId="0" applyFont="1" applyFill="1" applyBorder="1" applyAlignment="1">
      <alignment horizontal="center"/>
    </xf>
    <xf numFmtId="0" fontId="3" fillId="10" borderId="7" xfId="0" applyFont="1" applyFill="1" applyBorder="1" applyAlignment="1">
      <alignment horizontal="center"/>
    </xf>
    <xf numFmtId="0" fontId="3" fillId="10" borderId="26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0" fontId="18" fillId="3" borderId="13" xfId="0" applyFont="1" applyFill="1" applyBorder="1" applyAlignment="1">
      <alignment horizontal="center"/>
    </xf>
    <xf numFmtId="0" fontId="18" fillId="3" borderId="9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3" fillId="8" borderId="26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3" fillId="8" borderId="53" xfId="0" applyFont="1" applyFill="1" applyBorder="1" applyAlignment="1">
      <alignment horizontal="center"/>
    </xf>
    <xf numFmtId="0" fontId="3" fillId="10" borderId="24" xfId="0" applyFont="1" applyFill="1" applyBorder="1" applyAlignment="1">
      <alignment horizontal="center"/>
    </xf>
    <xf numFmtId="0" fontId="3" fillId="10" borderId="0" xfId="0" applyFont="1" applyFill="1" applyBorder="1" applyAlignment="1">
      <alignment horizontal="center"/>
    </xf>
    <xf numFmtId="0" fontId="3" fillId="10" borderId="5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3" fillId="8" borderId="24" xfId="0" applyFont="1" applyFill="1" applyBorder="1" applyAlignment="1">
      <alignment horizontal="center"/>
    </xf>
    <xf numFmtId="0" fontId="3" fillId="12" borderId="25" xfId="0" applyFont="1" applyFill="1" applyBorder="1" applyAlignment="1">
      <alignment horizontal="center"/>
    </xf>
    <xf numFmtId="0" fontId="3" fillId="12" borderId="26" xfId="0" applyFont="1" applyFill="1" applyBorder="1" applyAlignment="1">
      <alignment horizontal="center"/>
    </xf>
    <xf numFmtId="0" fontId="3" fillId="8" borderId="25" xfId="0" applyFont="1" applyFill="1" applyBorder="1" applyAlignment="1">
      <alignment horizontal="center"/>
    </xf>
    <xf numFmtId="0" fontId="3" fillId="12" borderId="24" xfId="0" applyFont="1" applyFill="1" applyBorder="1" applyAlignment="1">
      <alignment horizontal="center"/>
    </xf>
    <xf numFmtId="0" fontId="3" fillId="12" borderId="53" xfId="0" applyFont="1" applyFill="1" applyBorder="1" applyAlignment="1">
      <alignment horizontal="center"/>
    </xf>
    <xf numFmtId="0" fontId="44" fillId="0" borderId="0" xfId="0" applyFont="1" applyAlignment="1">
      <alignment horizontal="center" wrapText="1"/>
    </xf>
    <xf numFmtId="0" fontId="22" fillId="4" borderId="0" xfId="0" applyFont="1" applyFill="1" applyAlignment="1">
      <alignment horizontal="center"/>
    </xf>
    <xf numFmtId="0" fontId="4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28" fillId="5" borderId="8" xfId="0" applyFont="1" applyFill="1" applyBorder="1" applyAlignment="1">
      <alignment horizontal="center"/>
    </xf>
    <xf numFmtId="0" fontId="28" fillId="5" borderId="13" xfId="0" applyFont="1" applyFill="1" applyBorder="1" applyAlignment="1">
      <alignment horizontal="center"/>
    </xf>
    <xf numFmtId="0" fontId="28" fillId="5" borderId="9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8" fillId="5" borderId="8" xfId="0" applyFont="1" applyFill="1" applyBorder="1" applyAlignment="1">
      <alignment horizontal="center"/>
    </xf>
    <xf numFmtId="0" fontId="18" fillId="5" borderId="13" xfId="0" applyFont="1" applyFill="1" applyBorder="1" applyAlignment="1">
      <alignment horizontal="center"/>
    </xf>
    <xf numFmtId="0" fontId="18" fillId="5" borderId="9" xfId="0" applyFont="1" applyFill="1" applyBorder="1" applyAlignment="1">
      <alignment horizontal="center"/>
    </xf>
    <xf numFmtId="0" fontId="3" fillId="19" borderId="8" xfId="0" applyFont="1" applyFill="1" applyBorder="1" applyAlignment="1">
      <alignment horizontal="center"/>
    </xf>
    <xf numFmtId="0" fontId="3" fillId="19" borderId="13" xfId="0" applyFont="1" applyFill="1" applyBorder="1" applyAlignment="1">
      <alignment horizontal="center"/>
    </xf>
    <xf numFmtId="0" fontId="3" fillId="19" borderId="9" xfId="0" applyFont="1" applyFill="1" applyBorder="1" applyAlignment="1">
      <alignment horizontal="center"/>
    </xf>
    <xf numFmtId="0" fontId="38" fillId="16" borderId="8" xfId="0" applyFont="1" applyFill="1" applyBorder="1" applyAlignment="1">
      <alignment horizontal="center" vertical="center"/>
    </xf>
    <xf numFmtId="0" fontId="38" fillId="16" borderId="14" xfId="0" applyFont="1" applyFill="1" applyBorder="1" applyAlignment="1">
      <alignment horizontal="center" vertical="center"/>
    </xf>
    <xf numFmtId="0" fontId="38" fillId="16" borderId="17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4" borderId="8" xfId="0" applyFont="1" applyFill="1" applyBorder="1" applyAlignment="1">
      <alignment horizontal="center" vertical="center"/>
    </xf>
    <xf numFmtId="0" fontId="34" fillId="4" borderId="13" xfId="0" applyFont="1" applyFill="1" applyBorder="1" applyAlignment="1">
      <alignment horizontal="center" vertical="center"/>
    </xf>
    <xf numFmtId="0" fontId="34" fillId="4" borderId="9" xfId="0" applyFont="1" applyFill="1" applyBorder="1" applyAlignment="1">
      <alignment horizontal="center" vertical="center"/>
    </xf>
    <xf numFmtId="0" fontId="14" fillId="0" borderId="39" xfId="0" applyFont="1" applyBorder="1" applyAlignment="1">
      <alignment horizontal="center" vertical="center" wrapText="1"/>
    </xf>
    <xf numFmtId="0" fontId="35" fillId="14" borderId="40" xfId="0" applyFont="1" applyFill="1" applyBorder="1" applyAlignment="1">
      <alignment horizontal="center" vertical="center"/>
    </xf>
    <xf numFmtId="0" fontId="35" fillId="14" borderId="5" xfId="0" applyFont="1" applyFill="1" applyBorder="1" applyAlignment="1">
      <alignment horizontal="center" vertical="center"/>
    </xf>
    <xf numFmtId="0" fontId="35" fillId="14" borderId="6" xfId="0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37" fillId="11" borderId="0" xfId="0" applyFont="1" applyFill="1" applyAlignment="1">
      <alignment horizontal="center" wrapText="1"/>
    </xf>
    <xf numFmtId="0" fontId="37" fillId="11" borderId="7" xfId="0" applyFont="1" applyFill="1" applyBorder="1" applyAlignment="1">
      <alignment horizontal="center" wrapText="1"/>
    </xf>
    <xf numFmtId="0" fontId="34" fillId="15" borderId="8" xfId="0" applyFont="1" applyFill="1" applyBorder="1" applyAlignment="1">
      <alignment horizontal="center" vertical="center"/>
    </xf>
    <xf numFmtId="0" fontId="34" fillId="15" borderId="13" xfId="0" applyFont="1" applyFill="1" applyBorder="1" applyAlignment="1">
      <alignment horizontal="center" vertical="center"/>
    </xf>
    <xf numFmtId="0" fontId="34" fillId="15" borderId="9" xfId="0" applyFont="1" applyFill="1" applyBorder="1" applyAlignment="1">
      <alignment horizontal="center" vertical="center"/>
    </xf>
    <xf numFmtId="0" fontId="38" fillId="16" borderId="13" xfId="0" applyFont="1" applyFill="1" applyBorder="1" applyAlignment="1">
      <alignment horizontal="center" vertical="center"/>
    </xf>
    <xf numFmtId="0" fontId="38" fillId="16" borderId="9" xfId="0" applyFont="1" applyFill="1" applyBorder="1" applyAlignment="1">
      <alignment horizontal="center" vertical="center"/>
    </xf>
    <xf numFmtId="0" fontId="34" fillId="15" borderId="51" xfId="0" applyFont="1" applyFill="1" applyBorder="1" applyAlignment="1">
      <alignment horizontal="center" vertical="center"/>
    </xf>
    <xf numFmtId="0" fontId="34" fillId="15" borderId="14" xfId="0" applyFont="1" applyFill="1" applyBorder="1" applyAlignment="1">
      <alignment horizontal="center" vertical="center"/>
    </xf>
    <xf numFmtId="0" fontId="34" fillId="15" borderId="17" xfId="0" applyFont="1" applyFill="1" applyBorder="1" applyAlignment="1">
      <alignment horizontal="center" vertical="center"/>
    </xf>
    <xf numFmtId="0" fontId="32" fillId="16" borderId="51" xfId="0" applyFont="1" applyFill="1" applyBorder="1" applyAlignment="1">
      <alignment horizontal="center" vertical="center" wrapText="1"/>
    </xf>
    <xf numFmtId="0" fontId="32" fillId="16" borderId="14" xfId="0" applyFont="1" applyFill="1" applyBorder="1" applyAlignment="1">
      <alignment horizontal="center" vertical="center" wrapText="1"/>
    </xf>
    <xf numFmtId="0" fontId="32" fillId="16" borderId="17" xfId="0" applyFont="1" applyFill="1" applyBorder="1" applyAlignment="1">
      <alignment horizontal="center" vertical="center" wrapText="1"/>
    </xf>
    <xf numFmtId="0" fontId="32" fillId="16" borderId="24" xfId="0" applyFont="1" applyFill="1" applyBorder="1" applyAlignment="1">
      <alignment horizontal="center" vertical="center" wrapText="1"/>
    </xf>
    <xf numFmtId="0" fontId="32" fillId="16" borderId="0" xfId="0" applyFont="1" applyFill="1" applyAlignment="1">
      <alignment horizontal="center" vertical="center" wrapText="1"/>
    </xf>
    <xf numFmtId="0" fontId="32" fillId="16" borderId="53" xfId="0" applyFont="1" applyFill="1" applyBorder="1" applyAlignment="1">
      <alignment horizontal="center" vertical="center" wrapText="1"/>
    </xf>
    <xf numFmtId="0" fontId="32" fillId="16" borderId="25" xfId="0" applyFont="1" applyFill="1" applyBorder="1" applyAlignment="1">
      <alignment horizontal="center" vertical="center" wrapText="1"/>
    </xf>
    <xf numFmtId="0" fontId="32" fillId="16" borderId="7" xfId="0" applyFont="1" applyFill="1" applyBorder="1" applyAlignment="1">
      <alignment horizontal="center" vertical="center" wrapText="1"/>
    </xf>
    <xf numFmtId="0" fontId="32" fillId="16" borderId="26" xfId="0" applyFont="1" applyFill="1" applyBorder="1" applyAlignment="1">
      <alignment horizontal="center" vertical="center" wrapText="1"/>
    </xf>
    <xf numFmtId="0" fontId="35" fillId="14" borderId="51" xfId="0" applyFont="1" applyFill="1" applyBorder="1" applyAlignment="1">
      <alignment horizontal="center" vertical="center"/>
    </xf>
    <xf numFmtId="0" fontId="35" fillId="14" borderId="14" xfId="0" applyFont="1" applyFill="1" applyBorder="1" applyAlignment="1">
      <alignment horizontal="center" vertical="center"/>
    </xf>
    <xf numFmtId="0" fontId="35" fillId="14" borderId="17" xfId="0" applyFont="1" applyFill="1" applyBorder="1" applyAlignment="1">
      <alignment horizontal="center" vertical="center"/>
    </xf>
    <xf numFmtId="0" fontId="38" fillId="16" borderId="7" xfId="0" applyFont="1" applyFill="1" applyBorder="1" applyAlignment="1">
      <alignment horizontal="center" vertical="center"/>
    </xf>
    <xf numFmtId="0" fontId="38" fillId="16" borderId="26" xfId="0" applyFont="1" applyFill="1" applyBorder="1" applyAlignment="1">
      <alignment horizontal="center" vertical="center"/>
    </xf>
    <xf numFmtId="20" fontId="16" fillId="0" borderId="22" xfId="0" applyNumberFormat="1" applyFont="1" applyBorder="1" applyAlignment="1">
      <alignment horizontal="center" vertical="center"/>
    </xf>
    <xf numFmtId="20" fontId="16" fillId="0" borderId="52" xfId="0" applyNumberFormat="1" applyFont="1" applyBorder="1" applyAlignment="1">
      <alignment horizontal="center" vertical="center"/>
    </xf>
  </cellXfs>
  <cellStyles count="5">
    <cellStyle name="Excel Built-in Normal" xfId="2" xr:uid="{00000000-0005-0000-0000-000000000000}"/>
    <cellStyle name="Excel Built-in Normal 1" xfId="4" xr:uid="{00000000-0005-0000-0000-000001000000}"/>
    <cellStyle name="Excel Built-in Normal 2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1047750</xdr:colOff>
      <xdr:row>6</xdr:row>
      <xdr:rowOff>0</xdr:rowOff>
    </xdr:from>
    <xdr:ext cx="0" cy="676276"/>
    <xdr:pic>
      <xdr:nvPicPr>
        <xdr:cNvPr id="2" name="13 Imagen">
          <a:extLst>
            <a:ext uri="{FF2B5EF4-FFF2-40B4-BE49-F238E27FC236}">
              <a16:creationId xmlns:a16="http://schemas.microsoft.com/office/drawing/2014/main" id="{0AF2B9D9-798F-43E6-99D1-1DA2CF139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7575" y="17240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3" name="15 Imagen">
          <a:extLst>
            <a:ext uri="{FF2B5EF4-FFF2-40B4-BE49-F238E27FC236}">
              <a16:creationId xmlns:a16="http://schemas.microsoft.com/office/drawing/2014/main" id="{E9B2F9A2-A72B-4726-9684-34BE8F3A7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7575" y="17240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4" name="16 Imagen">
          <a:extLst>
            <a:ext uri="{FF2B5EF4-FFF2-40B4-BE49-F238E27FC236}">
              <a16:creationId xmlns:a16="http://schemas.microsoft.com/office/drawing/2014/main" id="{260AEAB8-754A-448A-875C-41951CE5C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7575" y="17240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5" name="17 Imagen">
          <a:extLst>
            <a:ext uri="{FF2B5EF4-FFF2-40B4-BE49-F238E27FC236}">
              <a16:creationId xmlns:a16="http://schemas.microsoft.com/office/drawing/2014/main" id="{6D36C4EB-957D-45C3-B7ED-4AD4ABF38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7575" y="17240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6" name="19 Imagen">
          <a:extLst>
            <a:ext uri="{FF2B5EF4-FFF2-40B4-BE49-F238E27FC236}">
              <a16:creationId xmlns:a16="http://schemas.microsoft.com/office/drawing/2014/main" id="{AD6F6A1B-4B8E-4FF3-8BC4-DBA321C45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7575" y="17240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7" name="20 Imagen">
          <a:extLst>
            <a:ext uri="{FF2B5EF4-FFF2-40B4-BE49-F238E27FC236}">
              <a16:creationId xmlns:a16="http://schemas.microsoft.com/office/drawing/2014/main" id="{9714FF16-8040-4D76-8C16-067DF54D6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7575" y="17240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8" name="21 Imagen">
          <a:extLst>
            <a:ext uri="{FF2B5EF4-FFF2-40B4-BE49-F238E27FC236}">
              <a16:creationId xmlns:a16="http://schemas.microsoft.com/office/drawing/2014/main" id="{B24A26E3-07A6-458E-B962-7EE2AAF9F2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7575" y="17240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9" name="22 Imagen">
          <a:extLst>
            <a:ext uri="{FF2B5EF4-FFF2-40B4-BE49-F238E27FC236}">
              <a16:creationId xmlns:a16="http://schemas.microsoft.com/office/drawing/2014/main" id="{56B6373A-28F0-410C-9403-F6C62099B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7575" y="17240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10" name="23 Imagen">
          <a:extLst>
            <a:ext uri="{FF2B5EF4-FFF2-40B4-BE49-F238E27FC236}">
              <a16:creationId xmlns:a16="http://schemas.microsoft.com/office/drawing/2014/main" id="{CFB77F57-432B-4E2F-A01D-A7864D4A5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7575" y="17240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11" name="24 Imagen">
          <a:extLst>
            <a:ext uri="{FF2B5EF4-FFF2-40B4-BE49-F238E27FC236}">
              <a16:creationId xmlns:a16="http://schemas.microsoft.com/office/drawing/2014/main" id="{84EB2C04-3914-402E-86EC-430D34282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7575" y="17240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12" name="25 Imagen">
          <a:extLst>
            <a:ext uri="{FF2B5EF4-FFF2-40B4-BE49-F238E27FC236}">
              <a16:creationId xmlns:a16="http://schemas.microsoft.com/office/drawing/2014/main" id="{D092B193-315A-480B-8610-378816C01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7575" y="17240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13" name="26 Imagen">
          <a:extLst>
            <a:ext uri="{FF2B5EF4-FFF2-40B4-BE49-F238E27FC236}">
              <a16:creationId xmlns:a16="http://schemas.microsoft.com/office/drawing/2014/main" id="{6FCA18C2-DBC2-45F0-8C46-04E6644B4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7575" y="17240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14" name="27 Imagen">
          <a:extLst>
            <a:ext uri="{FF2B5EF4-FFF2-40B4-BE49-F238E27FC236}">
              <a16:creationId xmlns:a16="http://schemas.microsoft.com/office/drawing/2014/main" id="{0587F51B-0C9A-4DBE-ABC2-E1EF6D9E1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7575" y="17240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15" name="28 Imagen">
          <a:extLst>
            <a:ext uri="{FF2B5EF4-FFF2-40B4-BE49-F238E27FC236}">
              <a16:creationId xmlns:a16="http://schemas.microsoft.com/office/drawing/2014/main" id="{FC98C754-C80E-42A8-881C-EAE4597ED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7575" y="17240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16" name="29 Imagen">
          <a:extLst>
            <a:ext uri="{FF2B5EF4-FFF2-40B4-BE49-F238E27FC236}">
              <a16:creationId xmlns:a16="http://schemas.microsoft.com/office/drawing/2014/main" id="{1B0329C4-2393-442E-8753-31A3B3FF1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7575" y="17240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17" name="30 Imagen">
          <a:extLst>
            <a:ext uri="{FF2B5EF4-FFF2-40B4-BE49-F238E27FC236}">
              <a16:creationId xmlns:a16="http://schemas.microsoft.com/office/drawing/2014/main" id="{DECC12DE-F2E1-4960-B091-A25FCFF7F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7575" y="1724025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29</xdr:row>
      <xdr:rowOff>0</xdr:rowOff>
    </xdr:from>
    <xdr:ext cx="0" cy="676276"/>
    <xdr:pic>
      <xdr:nvPicPr>
        <xdr:cNvPr id="18" name="13 Imagen">
          <a:extLst>
            <a:ext uri="{FF2B5EF4-FFF2-40B4-BE49-F238E27FC236}">
              <a16:creationId xmlns:a16="http://schemas.microsoft.com/office/drawing/2014/main" id="{3FF771B2-26B4-4C1E-B0F4-D5E610B60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1864179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29</xdr:row>
      <xdr:rowOff>0</xdr:rowOff>
    </xdr:from>
    <xdr:ext cx="0" cy="676276"/>
    <xdr:pic>
      <xdr:nvPicPr>
        <xdr:cNvPr id="19" name="15 Imagen">
          <a:extLst>
            <a:ext uri="{FF2B5EF4-FFF2-40B4-BE49-F238E27FC236}">
              <a16:creationId xmlns:a16="http://schemas.microsoft.com/office/drawing/2014/main" id="{EA34DF9F-3558-4C71-BEC2-3235817CB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1864179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29</xdr:row>
      <xdr:rowOff>0</xdr:rowOff>
    </xdr:from>
    <xdr:ext cx="0" cy="676276"/>
    <xdr:pic>
      <xdr:nvPicPr>
        <xdr:cNvPr id="20" name="16 Imagen">
          <a:extLst>
            <a:ext uri="{FF2B5EF4-FFF2-40B4-BE49-F238E27FC236}">
              <a16:creationId xmlns:a16="http://schemas.microsoft.com/office/drawing/2014/main" id="{C497387B-823A-4F02-A19A-4C7A100AE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1864179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29</xdr:row>
      <xdr:rowOff>0</xdr:rowOff>
    </xdr:from>
    <xdr:ext cx="0" cy="676276"/>
    <xdr:pic>
      <xdr:nvPicPr>
        <xdr:cNvPr id="21" name="17 Imagen">
          <a:extLst>
            <a:ext uri="{FF2B5EF4-FFF2-40B4-BE49-F238E27FC236}">
              <a16:creationId xmlns:a16="http://schemas.microsoft.com/office/drawing/2014/main" id="{C9BFFA5F-2A5D-451C-926B-61AA15526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1864179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29</xdr:row>
      <xdr:rowOff>0</xdr:rowOff>
    </xdr:from>
    <xdr:ext cx="0" cy="676276"/>
    <xdr:pic>
      <xdr:nvPicPr>
        <xdr:cNvPr id="22" name="19 Imagen">
          <a:extLst>
            <a:ext uri="{FF2B5EF4-FFF2-40B4-BE49-F238E27FC236}">
              <a16:creationId xmlns:a16="http://schemas.microsoft.com/office/drawing/2014/main" id="{7C78036C-4552-4741-871F-DB43F674E5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1864179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29</xdr:row>
      <xdr:rowOff>0</xdr:rowOff>
    </xdr:from>
    <xdr:ext cx="0" cy="676276"/>
    <xdr:pic>
      <xdr:nvPicPr>
        <xdr:cNvPr id="23" name="20 Imagen">
          <a:extLst>
            <a:ext uri="{FF2B5EF4-FFF2-40B4-BE49-F238E27FC236}">
              <a16:creationId xmlns:a16="http://schemas.microsoft.com/office/drawing/2014/main" id="{4EF1490F-25A5-4484-BFC1-3D959F1F1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1864179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29</xdr:row>
      <xdr:rowOff>0</xdr:rowOff>
    </xdr:from>
    <xdr:ext cx="0" cy="676276"/>
    <xdr:pic>
      <xdr:nvPicPr>
        <xdr:cNvPr id="24" name="21 Imagen">
          <a:extLst>
            <a:ext uri="{FF2B5EF4-FFF2-40B4-BE49-F238E27FC236}">
              <a16:creationId xmlns:a16="http://schemas.microsoft.com/office/drawing/2014/main" id="{8081A5DC-233D-43E3-9023-13097FCC8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1864179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29</xdr:row>
      <xdr:rowOff>0</xdr:rowOff>
    </xdr:from>
    <xdr:ext cx="0" cy="676276"/>
    <xdr:pic>
      <xdr:nvPicPr>
        <xdr:cNvPr id="25" name="22 Imagen">
          <a:extLst>
            <a:ext uri="{FF2B5EF4-FFF2-40B4-BE49-F238E27FC236}">
              <a16:creationId xmlns:a16="http://schemas.microsoft.com/office/drawing/2014/main" id="{4851A89A-B6B5-4E88-8EAC-AD570BFF4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1864179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29</xdr:row>
      <xdr:rowOff>0</xdr:rowOff>
    </xdr:from>
    <xdr:ext cx="0" cy="676276"/>
    <xdr:pic>
      <xdr:nvPicPr>
        <xdr:cNvPr id="26" name="23 Imagen">
          <a:extLst>
            <a:ext uri="{FF2B5EF4-FFF2-40B4-BE49-F238E27FC236}">
              <a16:creationId xmlns:a16="http://schemas.microsoft.com/office/drawing/2014/main" id="{6442CD4B-74A1-418C-BB01-743E3EA60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1864179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29</xdr:row>
      <xdr:rowOff>0</xdr:rowOff>
    </xdr:from>
    <xdr:ext cx="0" cy="676276"/>
    <xdr:pic>
      <xdr:nvPicPr>
        <xdr:cNvPr id="27" name="24 Imagen">
          <a:extLst>
            <a:ext uri="{FF2B5EF4-FFF2-40B4-BE49-F238E27FC236}">
              <a16:creationId xmlns:a16="http://schemas.microsoft.com/office/drawing/2014/main" id="{DA3BD9DE-6F51-473F-932F-89F098A66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1864179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29</xdr:row>
      <xdr:rowOff>0</xdr:rowOff>
    </xdr:from>
    <xdr:ext cx="0" cy="676276"/>
    <xdr:pic>
      <xdr:nvPicPr>
        <xdr:cNvPr id="28" name="25 Imagen">
          <a:extLst>
            <a:ext uri="{FF2B5EF4-FFF2-40B4-BE49-F238E27FC236}">
              <a16:creationId xmlns:a16="http://schemas.microsoft.com/office/drawing/2014/main" id="{25416C79-1B94-4AD5-8451-64D45CD9A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1864179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29</xdr:row>
      <xdr:rowOff>0</xdr:rowOff>
    </xdr:from>
    <xdr:ext cx="0" cy="676276"/>
    <xdr:pic>
      <xdr:nvPicPr>
        <xdr:cNvPr id="29" name="26 Imagen">
          <a:extLst>
            <a:ext uri="{FF2B5EF4-FFF2-40B4-BE49-F238E27FC236}">
              <a16:creationId xmlns:a16="http://schemas.microsoft.com/office/drawing/2014/main" id="{CCB4BDB8-46EA-453F-8392-6E3149104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1864179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29</xdr:row>
      <xdr:rowOff>0</xdr:rowOff>
    </xdr:from>
    <xdr:ext cx="0" cy="676276"/>
    <xdr:pic>
      <xdr:nvPicPr>
        <xdr:cNvPr id="30" name="27 Imagen">
          <a:extLst>
            <a:ext uri="{FF2B5EF4-FFF2-40B4-BE49-F238E27FC236}">
              <a16:creationId xmlns:a16="http://schemas.microsoft.com/office/drawing/2014/main" id="{9B5D417D-C2C7-420A-A14C-D3C888306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1864179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29</xdr:row>
      <xdr:rowOff>0</xdr:rowOff>
    </xdr:from>
    <xdr:ext cx="0" cy="676276"/>
    <xdr:pic>
      <xdr:nvPicPr>
        <xdr:cNvPr id="31" name="28 Imagen">
          <a:extLst>
            <a:ext uri="{FF2B5EF4-FFF2-40B4-BE49-F238E27FC236}">
              <a16:creationId xmlns:a16="http://schemas.microsoft.com/office/drawing/2014/main" id="{0D50EF51-858A-47EC-B221-3E62A3475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1864179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29</xdr:row>
      <xdr:rowOff>0</xdr:rowOff>
    </xdr:from>
    <xdr:ext cx="0" cy="676276"/>
    <xdr:pic>
      <xdr:nvPicPr>
        <xdr:cNvPr id="32" name="29 Imagen">
          <a:extLst>
            <a:ext uri="{FF2B5EF4-FFF2-40B4-BE49-F238E27FC236}">
              <a16:creationId xmlns:a16="http://schemas.microsoft.com/office/drawing/2014/main" id="{E7ED8453-1B78-43A3-A955-17559ABF4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1864179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29</xdr:row>
      <xdr:rowOff>0</xdr:rowOff>
    </xdr:from>
    <xdr:ext cx="0" cy="676276"/>
    <xdr:pic>
      <xdr:nvPicPr>
        <xdr:cNvPr id="33" name="30 Imagen">
          <a:extLst>
            <a:ext uri="{FF2B5EF4-FFF2-40B4-BE49-F238E27FC236}">
              <a16:creationId xmlns:a16="http://schemas.microsoft.com/office/drawing/2014/main" id="{C8E1D32C-0005-42BB-BB8C-35C09086F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1864179"/>
          <a:ext cx="0" cy="67627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762001</xdr:colOff>
      <xdr:row>0</xdr:row>
      <xdr:rowOff>73269</xdr:rowOff>
    </xdr:from>
    <xdr:to>
      <xdr:col>7</xdr:col>
      <xdr:colOff>136381</xdr:colOff>
      <xdr:row>2</xdr:row>
      <xdr:rowOff>228600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D1886E-72CE-4360-A37D-1DDBB4918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6" y="73269"/>
          <a:ext cx="822180" cy="641106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257176</xdr:colOff>
      <xdr:row>0</xdr:row>
      <xdr:rowOff>47626</xdr:rowOff>
    </xdr:from>
    <xdr:to>
      <xdr:col>2</xdr:col>
      <xdr:colOff>238125</xdr:colOff>
      <xdr:row>2</xdr:row>
      <xdr:rowOff>245077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6E43DC3-171C-43AC-BDF5-C1AE7B3D5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6" y="47626"/>
          <a:ext cx="581024" cy="6832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523875</xdr:colOff>
      <xdr:row>0</xdr:row>
      <xdr:rowOff>73269</xdr:rowOff>
    </xdr:from>
    <xdr:to>
      <xdr:col>7</xdr:col>
      <xdr:colOff>76200</xdr:colOff>
      <xdr:row>2</xdr:row>
      <xdr:rowOff>200025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E499B2-3568-463D-82EA-9777094CF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3400" y="73269"/>
          <a:ext cx="866775" cy="641106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0</xdr:row>
      <xdr:rowOff>47626</xdr:rowOff>
    </xdr:from>
    <xdr:to>
      <xdr:col>2</xdr:col>
      <xdr:colOff>590550</xdr:colOff>
      <xdr:row>2</xdr:row>
      <xdr:rowOff>200025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FEB646D-FEB6-47F3-AD20-F1F54DEB5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7626"/>
          <a:ext cx="895350" cy="666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"/>
  <sheetViews>
    <sheetView zoomScale="70" workbookViewId="0">
      <selection sqref="A1:O1"/>
    </sheetView>
  </sheetViews>
  <sheetFormatPr baseColWidth="10" defaultRowHeight="18.75"/>
  <cols>
    <col min="1" max="1" width="34.85546875" style="1" customWidth="1"/>
    <col min="2" max="2" width="8.85546875" style="8" customWidth="1"/>
    <col min="3" max="3" width="12" style="8" customWidth="1"/>
    <col min="4" max="4" width="7.85546875" style="8" bestFit="1" customWidth="1"/>
    <col min="5" max="5" width="7.85546875" style="2" customWidth="1"/>
    <col min="6" max="15" width="6.7109375" style="2" customWidth="1"/>
    <col min="16" max="16" width="10.85546875" style="1" customWidth="1"/>
    <col min="17" max="19" width="11.42578125" style="1" customWidth="1"/>
    <col min="20" max="16384" width="11.42578125" style="1"/>
  </cols>
  <sheetData>
    <row r="1" spans="1:18" ht="30.75">
      <c r="A1" s="286" t="s">
        <v>55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</row>
    <row r="2" spans="1:18" ht="30.75">
      <c r="A2" s="286" t="s">
        <v>56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</row>
    <row r="3" spans="1:18" ht="19.5">
      <c r="A3" s="287" t="s">
        <v>7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</row>
    <row r="4" spans="1:18" ht="26.25">
      <c r="A4" s="288" t="s">
        <v>11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</row>
    <row r="5" spans="1:18" ht="19.5">
      <c r="A5" s="289" t="s">
        <v>23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</row>
    <row r="6" spans="1:18" ht="19.5">
      <c r="A6" s="285" t="s">
        <v>57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</row>
    <row r="7" spans="1:18" ht="19.5" thickBot="1">
      <c r="A7" s="2"/>
    </row>
    <row r="8" spans="1:18" ht="19.5" thickBot="1">
      <c r="A8" s="293" t="s">
        <v>31</v>
      </c>
      <c r="B8" s="294"/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4"/>
      <c r="N8" s="294"/>
      <c r="O8" s="295"/>
    </row>
    <row r="9" spans="1:18" ht="20.25" thickBot="1">
      <c r="A9" s="55"/>
      <c r="B9" s="56"/>
      <c r="C9" s="56"/>
      <c r="D9" s="75" t="s">
        <v>54</v>
      </c>
      <c r="E9" s="76" t="s">
        <v>36</v>
      </c>
      <c r="F9" s="299" t="s">
        <v>25</v>
      </c>
      <c r="G9" s="299"/>
      <c r="H9" s="299"/>
      <c r="I9" s="300"/>
      <c r="J9" s="290" t="s">
        <v>28</v>
      </c>
      <c r="K9" s="291"/>
      <c r="L9" s="291"/>
      <c r="M9" s="292"/>
      <c r="N9" s="1"/>
      <c r="O9" s="1"/>
    </row>
    <row r="10" spans="1:18" s="3" customFormat="1" ht="20.25" thickBot="1">
      <c r="A10" s="4" t="s">
        <v>0</v>
      </c>
      <c r="B10" s="5" t="s">
        <v>9</v>
      </c>
      <c r="C10" s="74" t="s">
        <v>19</v>
      </c>
      <c r="D10" s="78" t="s">
        <v>52</v>
      </c>
      <c r="E10" s="79" t="s">
        <v>53</v>
      </c>
      <c r="F10" s="71" t="s">
        <v>2</v>
      </c>
      <c r="G10" s="46" t="s">
        <v>3</v>
      </c>
      <c r="H10" s="46" t="s">
        <v>4</v>
      </c>
      <c r="I10" s="46" t="s">
        <v>5</v>
      </c>
      <c r="J10" s="47" t="s">
        <v>2</v>
      </c>
      <c r="K10" s="47" t="s">
        <v>3</v>
      </c>
      <c r="L10" s="47" t="s">
        <v>4</v>
      </c>
      <c r="M10" s="47" t="s">
        <v>5</v>
      </c>
      <c r="N10" s="4" t="s">
        <v>26</v>
      </c>
      <c r="O10" s="48" t="s">
        <v>27</v>
      </c>
      <c r="R10" s="32" t="s">
        <v>20</v>
      </c>
    </row>
    <row r="11" spans="1:18" ht="20.25" thickBot="1">
      <c r="A11" s="41"/>
      <c r="B11" s="42"/>
      <c r="C11" s="77"/>
      <c r="D11" s="82"/>
      <c r="E11" s="80"/>
      <c r="F11" s="72"/>
      <c r="G11" s="43"/>
      <c r="H11" s="44">
        <f t="shared" ref="H11:H14" si="0">SUM(F11:G11)</f>
        <v>0</v>
      </c>
      <c r="I11" s="70">
        <f t="shared" ref="I11:I14" si="1">SUM(H11-D11)</f>
        <v>0</v>
      </c>
      <c r="J11" s="49"/>
      <c r="K11" s="50"/>
      <c r="L11" s="44">
        <f t="shared" ref="L11:L14" si="2">SUM(J11:K11)</f>
        <v>0</v>
      </c>
      <c r="M11" s="51">
        <f>+(L11-E11)</f>
        <v>0</v>
      </c>
      <c r="N11" s="52">
        <f t="shared" ref="N11:N14" si="3">SUM(I11+M11)</f>
        <v>0</v>
      </c>
      <c r="O11" s="68">
        <f t="shared" ref="O11:O14" si="4">+H11+L11</f>
        <v>0</v>
      </c>
      <c r="P11" s="53" t="s">
        <v>14</v>
      </c>
      <c r="R11" s="16">
        <f t="shared" ref="R11:R12" si="5">K11-E11*0.5</f>
        <v>0</v>
      </c>
    </row>
    <row r="12" spans="1:18" ht="20.25" thickBot="1">
      <c r="A12" s="41"/>
      <c r="B12" s="42"/>
      <c r="C12" s="77"/>
      <c r="D12" s="83"/>
      <c r="E12" s="81"/>
      <c r="F12" s="72"/>
      <c r="G12" s="43"/>
      <c r="H12" s="44">
        <f t="shared" si="0"/>
        <v>0</v>
      </c>
      <c r="I12" s="70">
        <f t="shared" si="1"/>
        <v>0</v>
      </c>
      <c r="J12" s="49"/>
      <c r="K12" s="50"/>
      <c r="L12" s="44">
        <f t="shared" si="2"/>
        <v>0</v>
      </c>
      <c r="M12" s="51">
        <f t="shared" ref="M12:M14" si="6">+(L12-E12)</f>
        <v>0</v>
      </c>
      <c r="N12" s="52">
        <f t="shared" si="3"/>
        <v>0</v>
      </c>
      <c r="O12" s="68">
        <f t="shared" si="4"/>
        <v>0</v>
      </c>
      <c r="P12" s="54" t="s">
        <v>16</v>
      </c>
      <c r="R12" s="16">
        <f t="shared" si="5"/>
        <v>0</v>
      </c>
    </row>
    <row r="13" spans="1:18" ht="19.5">
      <c r="A13" s="41"/>
      <c r="B13" s="42"/>
      <c r="C13" s="77"/>
      <c r="D13" s="83"/>
      <c r="E13" s="81"/>
      <c r="F13" s="72"/>
      <c r="G13" s="43"/>
      <c r="H13" s="44">
        <f t="shared" si="0"/>
        <v>0</v>
      </c>
      <c r="I13" s="70">
        <f t="shared" si="1"/>
        <v>0</v>
      </c>
      <c r="J13" s="49"/>
      <c r="K13" s="50"/>
      <c r="L13" s="44">
        <f t="shared" si="2"/>
        <v>0</v>
      </c>
      <c r="M13" s="51">
        <f t="shared" si="6"/>
        <v>0</v>
      </c>
      <c r="N13" s="52">
        <f t="shared" si="3"/>
        <v>0</v>
      </c>
      <c r="O13" s="68">
        <f t="shared" si="4"/>
        <v>0</v>
      </c>
    </row>
    <row r="14" spans="1:18" ht="19.5">
      <c r="A14" s="41"/>
      <c r="B14" s="42"/>
      <c r="C14" s="77"/>
      <c r="D14" s="83"/>
      <c r="E14" s="81"/>
      <c r="F14" s="72"/>
      <c r="G14" s="43"/>
      <c r="H14" s="44">
        <f t="shared" si="0"/>
        <v>0</v>
      </c>
      <c r="I14" s="70">
        <f t="shared" si="1"/>
        <v>0</v>
      </c>
      <c r="J14" s="49"/>
      <c r="K14" s="50"/>
      <c r="L14" s="44">
        <f t="shared" si="2"/>
        <v>0</v>
      </c>
      <c r="M14" s="51">
        <f t="shared" si="6"/>
        <v>0</v>
      </c>
      <c r="N14" s="52">
        <f t="shared" si="3"/>
        <v>0</v>
      </c>
      <c r="O14" s="68">
        <f t="shared" si="4"/>
        <v>0</v>
      </c>
    </row>
    <row r="15" spans="1:18" ht="19.5" thickBot="1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8" ht="20.25" thickBot="1">
      <c r="A16" s="296" t="s">
        <v>24</v>
      </c>
      <c r="B16" s="297"/>
      <c r="C16" s="297"/>
      <c r="D16" s="297"/>
      <c r="E16" s="297"/>
      <c r="F16" s="297"/>
      <c r="G16" s="297"/>
      <c r="H16" s="297"/>
      <c r="I16" s="297"/>
      <c r="J16" s="297"/>
      <c r="K16" s="297"/>
      <c r="L16" s="297"/>
      <c r="M16" s="297"/>
      <c r="N16" s="297"/>
      <c r="O16" s="298"/>
    </row>
    <row r="17" spans="1:18" ht="20.25" thickBot="1">
      <c r="A17" s="55"/>
      <c r="B17" s="56"/>
      <c r="C17" s="56"/>
      <c r="D17" s="75" t="s">
        <v>54</v>
      </c>
      <c r="E17" s="76" t="s">
        <v>36</v>
      </c>
      <c r="F17" s="299" t="s">
        <v>25</v>
      </c>
      <c r="G17" s="299"/>
      <c r="H17" s="299"/>
      <c r="I17" s="300"/>
      <c r="J17" s="290" t="s">
        <v>28</v>
      </c>
      <c r="K17" s="291"/>
      <c r="L17" s="291"/>
      <c r="M17" s="292"/>
      <c r="N17" s="1"/>
      <c r="O17" s="1"/>
    </row>
    <row r="18" spans="1:18" ht="20.25" thickBot="1">
      <c r="A18" s="4" t="s">
        <v>6</v>
      </c>
      <c r="B18" s="5" t="s">
        <v>9</v>
      </c>
      <c r="C18" s="74" t="s">
        <v>19</v>
      </c>
      <c r="D18" s="78" t="s">
        <v>52</v>
      </c>
      <c r="E18" s="79" t="s">
        <v>53</v>
      </c>
      <c r="F18" s="71" t="s">
        <v>2</v>
      </c>
      <c r="G18" s="46" t="s">
        <v>3</v>
      </c>
      <c r="H18" s="46" t="s">
        <v>4</v>
      </c>
      <c r="I18" s="46" t="s">
        <v>5</v>
      </c>
      <c r="J18" s="47" t="s">
        <v>2</v>
      </c>
      <c r="K18" s="47" t="s">
        <v>3</v>
      </c>
      <c r="L18" s="47" t="s">
        <v>4</v>
      </c>
      <c r="M18" s="47" t="s">
        <v>5</v>
      </c>
      <c r="N18" s="4" t="s">
        <v>26</v>
      </c>
      <c r="O18" s="48" t="s">
        <v>27</v>
      </c>
      <c r="R18" s="32" t="s">
        <v>20</v>
      </c>
    </row>
    <row r="19" spans="1:18" ht="20.25" thickBot="1">
      <c r="A19" s="41"/>
      <c r="B19" s="42"/>
      <c r="C19" s="77"/>
      <c r="D19" s="83"/>
      <c r="E19" s="81"/>
      <c r="F19" s="72"/>
      <c r="G19" s="43"/>
      <c r="H19" s="44">
        <f t="shared" ref="H19" si="7">SUM(F19:G19)</f>
        <v>0</v>
      </c>
      <c r="I19" s="70">
        <f t="shared" ref="I19" si="8">SUM(H19-D19)</f>
        <v>0</v>
      </c>
      <c r="J19" s="49"/>
      <c r="K19" s="50"/>
      <c r="L19" s="44">
        <f t="shared" ref="L19" si="9">SUM(J19:K19)</f>
        <v>0</v>
      </c>
      <c r="M19" s="51">
        <f>+(L19-E19)</f>
        <v>0</v>
      </c>
      <c r="N19" s="52">
        <f t="shared" ref="N19" si="10">SUM(I19+M19)</f>
        <v>0</v>
      </c>
      <c r="O19" s="68">
        <f t="shared" ref="O19" si="11">+H19+L19</f>
        <v>0</v>
      </c>
      <c r="P19" s="19" t="s">
        <v>14</v>
      </c>
      <c r="R19" s="16">
        <f t="shared" ref="R19:R24" si="12">K19-E19*0.5</f>
        <v>0</v>
      </c>
    </row>
    <row r="20" spans="1:18" ht="20.25" thickBot="1">
      <c r="A20" s="41"/>
      <c r="B20" s="42"/>
      <c r="C20" s="77"/>
      <c r="D20" s="83"/>
      <c r="E20" s="81"/>
      <c r="F20" s="72"/>
      <c r="G20" s="43"/>
      <c r="H20" s="44">
        <f t="shared" ref="H20:H40" si="13">SUM(F20:G20)</f>
        <v>0</v>
      </c>
      <c r="I20" s="70">
        <f t="shared" ref="I20:I40" si="14">SUM(H20-D20)</f>
        <v>0</v>
      </c>
      <c r="J20" s="49"/>
      <c r="K20" s="50"/>
      <c r="L20" s="44">
        <f t="shared" ref="L20:L40" si="15">SUM(J20:K20)</f>
        <v>0</v>
      </c>
      <c r="M20" s="51">
        <f t="shared" ref="M20:M40" si="16">+(L20-E20)</f>
        <v>0</v>
      </c>
      <c r="N20" s="52">
        <f t="shared" ref="N20:N40" si="17">SUM(I20+M20)</f>
        <v>0</v>
      </c>
      <c r="O20" s="68">
        <f t="shared" ref="O20:O40" si="18">+H20+L20</f>
        <v>0</v>
      </c>
      <c r="P20" s="19" t="s">
        <v>15</v>
      </c>
      <c r="R20" s="16">
        <f t="shared" si="12"/>
        <v>0</v>
      </c>
    </row>
    <row r="21" spans="1:18" ht="20.25" thickBot="1">
      <c r="A21" s="41"/>
      <c r="B21" s="42"/>
      <c r="C21" s="77"/>
      <c r="D21" s="83"/>
      <c r="E21" s="81"/>
      <c r="F21" s="72"/>
      <c r="G21" s="43"/>
      <c r="H21" s="44">
        <f t="shared" si="13"/>
        <v>0</v>
      </c>
      <c r="I21" s="70">
        <f t="shared" si="14"/>
        <v>0</v>
      </c>
      <c r="J21" s="49"/>
      <c r="K21" s="50"/>
      <c r="L21" s="44">
        <f t="shared" si="15"/>
        <v>0</v>
      </c>
      <c r="M21" s="51">
        <f t="shared" si="16"/>
        <v>0</v>
      </c>
      <c r="N21" s="52">
        <f t="shared" si="17"/>
        <v>0</v>
      </c>
      <c r="O21" s="68">
        <f t="shared" si="18"/>
        <v>0</v>
      </c>
      <c r="R21" s="16">
        <f t="shared" si="12"/>
        <v>0</v>
      </c>
    </row>
    <row r="22" spans="1:18" ht="20.25" thickBot="1">
      <c r="A22" s="41"/>
      <c r="B22" s="42"/>
      <c r="C22" s="77"/>
      <c r="D22" s="83"/>
      <c r="E22" s="81"/>
      <c r="F22" s="72"/>
      <c r="G22" s="43"/>
      <c r="H22" s="44">
        <f t="shared" si="13"/>
        <v>0</v>
      </c>
      <c r="I22" s="70">
        <f t="shared" si="14"/>
        <v>0</v>
      </c>
      <c r="J22" s="49"/>
      <c r="K22" s="50"/>
      <c r="L22" s="44">
        <f t="shared" si="15"/>
        <v>0</v>
      </c>
      <c r="M22" s="51">
        <f t="shared" si="16"/>
        <v>0</v>
      </c>
      <c r="N22" s="52">
        <f t="shared" si="17"/>
        <v>0</v>
      </c>
      <c r="O22" s="68">
        <f t="shared" si="18"/>
        <v>0</v>
      </c>
      <c r="P22" s="23" t="s">
        <v>16</v>
      </c>
      <c r="R22" s="16">
        <f t="shared" si="12"/>
        <v>0</v>
      </c>
    </row>
    <row r="23" spans="1:18" ht="19.5">
      <c r="A23" s="41"/>
      <c r="B23" s="42"/>
      <c r="C23" s="77"/>
      <c r="D23" s="83"/>
      <c r="E23" s="81"/>
      <c r="F23" s="72"/>
      <c r="G23" s="43"/>
      <c r="H23" s="44">
        <f t="shared" si="13"/>
        <v>0</v>
      </c>
      <c r="I23" s="70">
        <f t="shared" si="14"/>
        <v>0</v>
      </c>
      <c r="J23" s="49"/>
      <c r="K23" s="50"/>
      <c r="L23" s="44">
        <f t="shared" si="15"/>
        <v>0</v>
      </c>
      <c r="M23" s="51">
        <f t="shared" si="16"/>
        <v>0</v>
      </c>
      <c r="N23" s="52">
        <f t="shared" si="17"/>
        <v>0</v>
      </c>
      <c r="O23" s="68">
        <f t="shared" si="18"/>
        <v>0</v>
      </c>
      <c r="Q23" s="40"/>
      <c r="R23" s="16">
        <f t="shared" si="12"/>
        <v>0</v>
      </c>
    </row>
    <row r="24" spans="1:18" ht="19.5">
      <c r="A24" s="41"/>
      <c r="B24" s="42"/>
      <c r="C24" s="77"/>
      <c r="D24" s="83"/>
      <c r="E24" s="81"/>
      <c r="F24" s="72"/>
      <c r="G24" s="43"/>
      <c r="H24" s="44">
        <f t="shared" si="13"/>
        <v>0</v>
      </c>
      <c r="I24" s="70">
        <f t="shared" si="14"/>
        <v>0</v>
      </c>
      <c r="J24" s="49"/>
      <c r="K24" s="50"/>
      <c r="L24" s="44">
        <f t="shared" si="15"/>
        <v>0</v>
      </c>
      <c r="M24" s="51">
        <f t="shared" si="16"/>
        <v>0</v>
      </c>
      <c r="N24" s="52">
        <f t="shared" si="17"/>
        <v>0</v>
      </c>
      <c r="O24" s="68">
        <f t="shared" si="18"/>
        <v>0</v>
      </c>
      <c r="R24" s="16">
        <f t="shared" si="12"/>
        <v>0</v>
      </c>
    </row>
    <row r="25" spans="1:18" ht="19.5">
      <c r="A25" s="41"/>
      <c r="B25" s="42"/>
      <c r="C25" s="77"/>
      <c r="D25" s="83"/>
      <c r="E25" s="81"/>
      <c r="F25" s="72"/>
      <c r="G25" s="43"/>
      <c r="H25" s="44">
        <f t="shared" si="13"/>
        <v>0</v>
      </c>
      <c r="I25" s="70">
        <f t="shared" si="14"/>
        <v>0</v>
      </c>
      <c r="J25" s="49"/>
      <c r="K25" s="50"/>
      <c r="L25" s="44">
        <f t="shared" si="15"/>
        <v>0</v>
      </c>
      <c r="M25" s="51">
        <f t="shared" si="16"/>
        <v>0</v>
      </c>
      <c r="N25" s="52">
        <f t="shared" si="17"/>
        <v>0</v>
      </c>
      <c r="O25" s="68">
        <f t="shared" si="18"/>
        <v>0</v>
      </c>
    </row>
    <row r="26" spans="1:18" ht="19.5">
      <c r="A26" s="41"/>
      <c r="B26" s="42"/>
      <c r="C26" s="77"/>
      <c r="D26" s="83"/>
      <c r="E26" s="81"/>
      <c r="F26" s="72"/>
      <c r="G26" s="43"/>
      <c r="H26" s="44">
        <f t="shared" si="13"/>
        <v>0</v>
      </c>
      <c r="I26" s="70">
        <f t="shared" si="14"/>
        <v>0</v>
      </c>
      <c r="J26" s="49"/>
      <c r="K26" s="50"/>
      <c r="L26" s="44">
        <f t="shared" si="15"/>
        <v>0</v>
      </c>
      <c r="M26" s="51">
        <f t="shared" si="16"/>
        <v>0</v>
      </c>
      <c r="N26" s="52">
        <f t="shared" si="17"/>
        <v>0</v>
      </c>
      <c r="O26" s="68">
        <f t="shared" si="18"/>
        <v>0</v>
      </c>
    </row>
    <row r="27" spans="1:18" ht="19.5">
      <c r="A27" s="41"/>
      <c r="B27" s="42"/>
      <c r="C27" s="77"/>
      <c r="D27" s="83"/>
      <c r="E27" s="81"/>
      <c r="F27" s="72"/>
      <c r="G27" s="43"/>
      <c r="H27" s="44">
        <f t="shared" si="13"/>
        <v>0</v>
      </c>
      <c r="I27" s="70">
        <f t="shared" si="14"/>
        <v>0</v>
      </c>
      <c r="J27" s="49"/>
      <c r="K27" s="50"/>
      <c r="L27" s="44">
        <f t="shared" si="15"/>
        <v>0</v>
      </c>
      <c r="M27" s="51">
        <f t="shared" si="16"/>
        <v>0</v>
      </c>
      <c r="N27" s="52">
        <f t="shared" si="17"/>
        <v>0</v>
      </c>
      <c r="O27" s="68">
        <f t="shared" si="18"/>
        <v>0</v>
      </c>
    </row>
    <row r="28" spans="1:18" ht="19.5">
      <c r="A28" s="41"/>
      <c r="B28" s="42"/>
      <c r="C28" s="77"/>
      <c r="D28" s="83"/>
      <c r="E28" s="81"/>
      <c r="F28" s="72"/>
      <c r="G28" s="43"/>
      <c r="H28" s="44">
        <f t="shared" si="13"/>
        <v>0</v>
      </c>
      <c r="I28" s="70">
        <f t="shared" si="14"/>
        <v>0</v>
      </c>
      <c r="J28" s="49"/>
      <c r="K28" s="50"/>
      <c r="L28" s="44">
        <f t="shared" si="15"/>
        <v>0</v>
      </c>
      <c r="M28" s="51">
        <f t="shared" si="16"/>
        <v>0</v>
      </c>
      <c r="N28" s="52">
        <f t="shared" si="17"/>
        <v>0</v>
      </c>
      <c r="O28" s="68">
        <f t="shared" si="18"/>
        <v>0</v>
      </c>
    </row>
    <row r="29" spans="1:18" ht="19.5">
      <c r="A29" s="41"/>
      <c r="B29" s="42"/>
      <c r="C29" s="77"/>
      <c r="D29" s="83"/>
      <c r="E29" s="81"/>
      <c r="F29" s="72"/>
      <c r="G29" s="43"/>
      <c r="H29" s="44">
        <f t="shared" si="13"/>
        <v>0</v>
      </c>
      <c r="I29" s="70">
        <f t="shared" si="14"/>
        <v>0</v>
      </c>
      <c r="J29" s="49"/>
      <c r="K29" s="50"/>
      <c r="L29" s="44">
        <f t="shared" si="15"/>
        <v>0</v>
      </c>
      <c r="M29" s="51">
        <f t="shared" si="16"/>
        <v>0</v>
      </c>
      <c r="N29" s="52">
        <f t="shared" si="17"/>
        <v>0</v>
      </c>
      <c r="O29" s="68">
        <f t="shared" si="18"/>
        <v>0</v>
      </c>
    </row>
    <row r="30" spans="1:18" ht="19.5">
      <c r="A30" s="41"/>
      <c r="B30" s="42"/>
      <c r="C30" s="77"/>
      <c r="D30" s="83"/>
      <c r="E30" s="81"/>
      <c r="F30" s="72"/>
      <c r="G30" s="43"/>
      <c r="H30" s="44">
        <f t="shared" si="13"/>
        <v>0</v>
      </c>
      <c r="I30" s="70">
        <f t="shared" si="14"/>
        <v>0</v>
      </c>
      <c r="J30" s="49"/>
      <c r="K30" s="50"/>
      <c r="L30" s="44">
        <f t="shared" si="15"/>
        <v>0</v>
      </c>
      <c r="M30" s="51">
        <f t="shared" si="16"/>
        <v>0</v>
      </c>
      <c r="N30" s="52">
        <f t="shared" si="17"/>
        <v>0</v>
      </c>
      <c r="O30" s="68">
        <f t="shared" si="18"/>
        <v>0</v>
      </c>
    </row>
    <row r="31" spans="1:18" ht="19.5">
      <c r="A31" s="41"/>
      <c r="B31" s="42"/>
      <c r="C31" s="77"/>
      <c r="D31" s="83"/>
      <c r="E31" s="81"/>
      <c r="F31" s="72"/>
      <c r="G31" s="43"/>
      <c r="H31" s="44">
        <f t="shared" si="13"/>
        <v>0</v>
      </c>
      <c r="I31" s="70">
        <f t="shared" si="14"/>
        <v>0</v>
      </c>
      <c r="J31" s="49"/>
      <c r="K31" s="50"/>
      <c r="L31" s="44">
        <f t="shared" si="15"/>
        <v>0</v>
      </c>
      <c r="M31" s="51">
        <f t="shared" si="16"/>
        <v>0</v>
      </c>
      <c r="N31" s="52">
        <f t="shared" si="17"/>
        <v>0</v>
      </c>
      <c r="O31" s="68">
        <f t="shared" si="18"/>
        <v>0</v>
      </c>
    </row>
    <row r="32" spans="1:18" ht="19.5">
      <c r="A32" s="41"/>
      <c r="B32" s="42"/>
      <c r="C32" s="77"/>
      <c r="D32" s="83"/>
      <c r="E32" s="81"/>
      <c r="F32" s="72"/>
      <c r="G32" s="43"/>
      <c r="H32" s="44">
        <f t="shared" si="13"/>
        <v>0</v>
      </c>
      <c r="I32" s="70">
        <f t="shared" si="14"/>
        <v>0</v>
      </c>
      <c r="J32" s="49"/>
      <c r="K32" s="50"/>
      <c r="L32" s="44">
        <f t="shared" si="15"/>
        <v>0</v>
      </c>
      <c r="M32" s="51">
        <f t="shared" si="16"/>
        <v>0</v>
      </c>
      <c r="N32" s="52">
        <f t="shared" si="17"/>
        <v>0</v>
      </c>
      <c r="O32" s="68">
        <f t="shared" si="18"/>
        <v>0</v>
      </c>
    </row>
    <row r="33" spans="1:15" ht="19.5">
      <c r="A33" s="41"/>
      <c r="B33" s="42"/>
      <c r="C33" s="77"/>
      <c r="D33" s="83"/>
      <c r="E33" s="81"/>
      <c r="F33" s="72"/>
      <c r="G33" s="43"/>
      <c r="H33" s="44">
        <f t="shared" si="13"/>
        <v>0</v>
      </c>
      <c r="I33" s="70">
        <f t="shared" si="14"/>
        <v>0</v>
      </c>
      <c r="J33" s="49"/>
      <c r="K33" s="50"/>
      <c r="L33" s="44">
        <f t="shared" si="15"/>
        <v>0</v>
      </c>
      <c r="M33" s="51">
        <f t="shared" si="16"/>
        <v>0</v>
      </c>
      <c r="N33" s="52">
        <f t="shared" si="17"/>
        <v>0</v>
      </c>
      <c r="O33" s="68">
        <f t="shared" si="18"/>
        <v>0</v>
      </c>
    </row>
    <row r="34" spans="1:15" ht="19.5">
      <c r="A34" s="41"/>
      <c r="B34" s="42"/>
      <c r="C34" s="77"/>
      <c r="D34" s="83"/>
      <c r="E34" s="81"/>
      <c r="F34" s="72"/>
      <c r="G34" s="43"/>
      <c r="H34" s="44">
        <f t="shared" si="13"/>
        <v>0</v>
      </c>
      <c r="I34" s="70">
        <f t="shared" si="14"/>
        <v>0</v>
      </c>
      <c r="J34" s="49"/>
      <c r="K34" s="50"/>
      <c r="L34" s="44">
        <f t="shared" si="15"/>
        <v>0</v>
      </c>
      <c r="M34" s="51">
        <f t="shared" si="16"/>
        <v>0</v>
      </c>
      <c r="N34" s="52">
        <f t="shared" si="17"/>
        <v>0</v>
      </c>
      <c r="O34" s="68">
        <f t="shared" si="18"/>
        <v>0</v>
      </c>
    </row>
    <row r="35" spans="1:15" ht="19.5">
      <c r="A35" s="41"/>
      <c r="B35" s="42"/>
      <c r="C35" s="77"/>
      <c r="D35" s="83"/>
      <c r="E35" s="81"/>
      <c r="F35" s="72"/>
      <c r="G35" s="43"/>
      <c r="H35" s="44">
        <f t="shared" si="13"/>
        <v>0</v>
      </c>
      <c r="I35" s="70">
        <f t="shared" si="14"/>
        <v>0</v>
      </c>
      <c r="J35" s="49"/>
      <c r="K35" s="50"/>
      <c r="L35" s="44">
        <f t="shared" si="15"/>
        <v>0</v>
      </c>
      <c r="M35" s="51">
        <f t="shared" si="16"/>
        <v>0</v>
      </c>
      <c r="N35" s="52">
        <f t="shared" si="17"/>
        <v>0</v>
      </c>
      <c r="O35" s="68">
        <f t="shared" si="18"/>
        <v>0</v>
      </c>
    </row>
    <row r="36" spans="1:15" ht="19.5">
      <c r="A36" s="41"/>
      <c r="B36" s="42"/>
      <c r="C36" s="77"/>
      <c r="D36" s="83"/>
      <c r="E36" s="81"/>
      <c r="F36" s="72"/>
      <c r="G36" s="43"/>
      <c r="H36" s="44">
        <f t="shared" si="13"/>
        <v>0</v>
      </c>
      <c r="I36" s="70">
        <f t="shared" si="14"/>
        <v>0</v>
      </c>
      <c r="J36" s="49"/>
      <c r="K36" s="50"/>
      <c r="L36" s="44">
        <f t="shared" si="15"/>
        <v>0</v>
      </c>
      <c r="M36" s="51">
        <f t="shared" si="16"/>
        <v>0</v>
      </c>
      <c r="N36" s="52">
        <f t="shared" si="17"/>
        <v>0</v>
      </c>
      <c r="O36" s="68">
        <f t="shared" si="18"/>
        <v>0</v>
      </c>
    </row>
    <row r="37" spans="1:15" ht="19.5">
      <c r="A37" s="41"/>
      <c r="B37" s="42"/>
      <c r="C37" s="77"/>
      <c r="D37" s="83"/>
      <c r="E37" s="81"/>
      <c r="F37" s="72"/>
      <c r="G37" s="43"/>
      <c r="H37" s="44">
        <f t="shared" si="13"/>
        <v>0</v>
      </c>
      <c r="I37" s="70">
        <f t="shared" si="14"/>
        <v>0</v>
      </c>
      <c r="J37" s="49"/>
      <c r="K37" s="50"/>
      <c r="L37" s="44">
        <f t="shared" si="15"/>
        <v>0</v>
      </c>
      <c r="M37" s="51">
        <f t="shared" si="16"/>
        <v>0</v>
      </c>
      <c r="N37" s="52">
        <f t="shared" si="17"/>
        <v>0</v>
      </c>
      <c r="O37" s="68">
        <f t="shared" si="18"/>
        <v>0</v>
      </c>
    </row>
    <row r="38" spans="1:15" ht="19.5">
      <c r="A38" s="41"/>
      <c r="B38" s="42"/>
      <c r="C38" s="77"/>
      <c r="D38" s="83"/>
      <c r="E38" s="81"/>
      <c r="F38" s="72"/>
      <c r="G38" s="43"/>
      <c r="H38" s="44">
        <f t="shared" si="13"/>
        <v>0</v>
      </c>
      <c r="I38" s="70">
        <f t="shared" si="14"/>
        <v>0</v>
      </c>
      <c r="J38" s="49"/>
      <c r="K38" s="50"/>
      <c r="L38" s="44">
        <f t="shared" si="15"/>
        <v>0</v>
      </c>
      <c r="M38" s="51">
        <f t="shared" si="16"/>
        <v>0</v>
      </c>
      <c r="N38" s="52">
        <f t="shared" si="17"/>
        <v>0</v>
      </c>
      <c r="O38" s="68">
        <f t="shared" si="18"/>
        <v>0</v>
      </c>
    </row>
    <row r="39" spans="1:15" ht="19.5">
      <c r="A39" s="41"/>
      <c r="B39" s="42"/>
      <c r="C39" s="77"/>
      <c r="D39" s="83"/>
      <c r="E39" s="81"/>
      <c r="F39" s="72"/>
      <c r="G39" s="43"/>
      <c r="H39" s="44">
        <f t="shared" si="13"/>
        <v>0</v>
      </c>
      <c r="I39" s="70">
        <f t="shared" si="14"/>
        <v>0</v>
      </c>
      <c r="J39" s="49"/>
      <c r="K39" s="50"/>
      <c r="L39" s="44">
        <f t="shared" si="15"/>
        <v>0</v>
      </c>
      <c r="M39" s="51">
        <f t="shared" si="16"/>
        <v>0</v>
      </c>
      <c r="N39" s="52">
        <f t="shared" si="17"/>
        <v>0</v>
      </c>
      <c r="O39" s="68">
        <f t="shared" si="18"/>
        <v>0</v>
      </c>
    </row>
    <row r="40" spans="1:15" ht="19.5">
      <c r="A40" s="41"/>
      <c r="B40" s="42"/>
      <c r="C40" s="77"/>
      <c r="D40" s="83"/>
      <c r="E40" s="81"/>
      <c r="F40" s="72"/>
      <c r="G40" s="43"/>
      <c r="H40" s="44">
        <f t="shared" si="13"/>
        <v>0</v>
      </c>
      <c r="I40" s="70">
        <f t="shared" si="14"/>
        <v>0</v>
      </c>
      <c r="J40" s="49"/>
      <c r="K40" s="50"/>
      <c r="L40" s="44">
        <f t="shared" si="15"/>
        <v>0</v>
      </c>
      <c r="M40" s="51">
        <f t="shared" si="16"/>
        <v>0</v>
      </c>
      <c r="N40" s="52">
        <f t="shared" si="17"/>
        <v>0</v>
      </c>
      <c r="O40" s="68">
        <f t="shared" si="18"/>
        <v>0</v>
      </c>
    </row>
  </sheetData>
  <sortState xmlns:xlrd2="http://schemas.microsoft.com/office/spreadsheetml/2017/richdata2" ref="A19:O24">
    <sortCondition ref="O19:O24"/>
    <sortCondition ref="L19:L24"/>
    <sortCondition ref="H19:H24"/>
  </sortState>
  <mergeCells count="12">
    <mergeCell ref="J9:M9"/>
    <mergeCell ref="A8:O8"/>
    <mergeCell ref="A16:O16"/>
    <mergeCell ref="F17:I17"/>
    <mergeCell ref="J17:M17"/>
    <mergeCell ref="F9:I9"/>
    <mergeCell ref="A6:O6"/>
    <mergeCell ref="A1:O1"/>
    <mergeCell ref="A2:O2"/>
    <mergeCell ref="A3:O3"/>
    <mergeCell ref="A4:O4"/>
    <mergeCell ref="A5:O5"/>
  </mergeCells>
  <phoneticPr fontId="0" type="noConversion"/>
  <printOptions horizontalCentered="1" verticalCentered="1"/>
  <pageMargins left="0" right="0" top="0" bottom="0" header="0" footer="0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J48"/>
  <sheetViews>
    <sheetView zoomScale="70" zoomScaleNormal="70" workbookViewId="0">
      <selection sqref="A1:H1"/>
    </sheetView>
  </sheetViews>
  <sheetFormatPr baseColWidth="10" defaultRowHeight="19.5"/>
  <cols>
    <col min="1" max="1" width="25.140625" style="63" customWidth="1"/>
    <col min="2" max="2" width="8.85546875" style="60" customWidth="1"/>
    <col min="3" max="3" width="11.140625" style="22" customWidth="1"/>
    <col min="4" max="4" width="4.85546875" style="9" hidden="1" customWidth="1"/>
    <col min="5" max="7" width="10.7109375" style="9" bestFit="1" customWidth="1"/>
    <col min="8" max="8" width="6.28515625" style="25" bestFit="1" customWidth="1"/>
    <col min="9" max="9" width="13" style="9" bestFit="1" customWidth="1"/>
    <col min="10" max="10" width="4.42578125" style="9" bestFit="1" customWidth="1"/>
    <col min="11" max="16384" width="11.42578125" style="9"/>
  </cols>
  <sheetData>
    <row r="1" spans="1:10">
      <c r="A1" s="318" t="str">
        <f>JUV!A1</f>
        <v>EL VALLE DE TANDIL GOLF CLUB</v>
      </c>
      <c r="B1" s="318"/>
      <c r="C1" s="318"/>
      <c r="D1" s="318"/>
      <c r="E1" s="318"/>
      <c r="F1" s="318"/>
      <c r="G1" s="318"/>
      <c r="H1" s="318"/>
      <c r="I1" s="10"/>
      <c r="J1" s="28"/>
    </row>
    <row r="2" spans="1:10">
      <c r="A2" s="325" t="str">
        <f>JUV!A2</f>
        <v>TANDIL GOLF CLUB</v>
      </c>
      <c r="B2" s="325"/>
      <c r="C2" s="325"/>
      <c r="D2" s="325"/>
      <c r="E2" s="325"/>
      <c r="F2" s="325"/>
      <c r="G2" s="325"/>
      <c r="H2" s="325"/>
      <c r="I2" s="10"/>
      <c r="J2" s="28"/>
    </row>
    <row r="3" spans="1:10">
      <c r="A3" s="318" t="s">
        <v>7</v>
      </c>
      <c r="B3" s="318"/>
      <c r="C3" s="318"/>
      <c r="D3" s="318"/>
      <c r="E3" s="318"/>
      <c r="F3" s="318"/>
      <c r="G3" s="318"/>
      <c r="H3" s="318"/>
      <c r="I3" s="10"/>
      <c r="J3" s="28"/>
    </row>
    <row r="4" spans="1:10">
      <c r="A4" s="326" t="s">
        <v>11</v>
      </c>
      <c r="B4" s="326"/>
      <c r="C4" s="326"/>
      <c r="D4" s="326"/>
      <c r="E4" s="326"/>
      <c r="F4" s="326"/>
      <c r="G4" s="326"/>
      <c r="H4" s="326"/>
      <c r="I4" s="10"/>
      <c r="J4" s="28"/>
    </row>
    <row r="5" spans="1:10">
      <c r="A5" s="318" t="str">
        <f>JUV!A5</f>
        <v>CUATRO VUELTAS DE 9 HOYOS MEDAL PLAY</v>
      </c>
      <c r="B5" s="318"/>
      <c r="C5" s="318"/>
      <c r="D5" s="318"/>
      <c r="E5" s="318"/>
      <c r="F5" s="318"/>
      <c r="G5" s="318"/>
      <c r="H5" s="318"/>
      <c r="I5" s="10"/>
      <c r="J5" s="28"/>
    </row>
    <row r="6" spans="1:10" ht="20.25" thickBot="1">
      <c r="A6" s="318" t="str">
        <f>JUV!A6</f>
        <v>SABADO 17 Y DOMINGO 18 DE AGOSTO DE 2024</v>
      </c>
      <c r="B6" s="318"/>
      <c r="C6" s="318"/>
      <c r="D6" s="318"/>
      <c r="E6" s="318"/>
      <c r="F6" s="318"/>
      <c r="G6" s="318"/>
      <c r="H6" s="318"/>
      <c r="I6" s="10"/>
      <c r="J6" s="28"/>
    </row>
    <row r="7" spans="1:10" ht="20.25" hidden="1" thickBot="1">
      <c r="A7" s="319" t="e">
        <f>JUV!#REF!</f>
        <v>#REF!</v>
      </c>
      <c r="B7" s="320"/>
      <c r="C7" s="320"/>
      <c r="D7" s="320"/>
      <c r="E7" s="320"/>
      <c r="F7" s="320"/>
      <c r="G7" s="320"/>
      <c r="H7" s="321"/>
      <c r="I7" s="10"/>
      <c r="J7" s="28"/>
    </row>
    <row r="8" spans="1:10" ht="20.25" hidden="1" thickBot="1">
      <c r="A8" s="61" t="s">
        <v>6</v>
      </c>
      <c r="B8" s="58" t="s">
        <v>9</v>
      </c>
      <c r="C8" s="20" t="s">
        <v>19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0"/>
      <c r="J8" s="28"/>
    </row>
    <row r="9" spans="1:10" ht="20.100000000000001" hidden="1" customHeight="1" thickBot="1">
      <c r="A9" s="62" t="e">
        <f>JUV!#REF!</f>
        <v>#REF!</v>
      </c>
      <c r="B9" s="59" t="e">
        <f>JUV!#REF!</f>
        <v>#REF!</v>
      </c>
      <c r="C9" s="21" t="e">
        <f>JUV!#REF!</f>
        <v>#REF!</v>
      </c>
      <c r="D9" s="16" t="e">
        <f>JUV!#REF!</f>
        <v>#REF!</v>
      </c>
      <c r="E9" s="16" t="e">
        <f>JUV!#REF!</f>
        <v>#REF!</v>
      </c>
      <c r="F9" s="16" t="e">
        <f>JUV!#REF!</f>
        <v>#REF!</v>
      </c>
      <c r="G9" s="16" t="e">
        <f>JUV!#REF!</f>
        <v>#REF!</v>
      </c>
      <c r="H9" s="24" t="s">
        <v>10</v>
      </c>
      <c r="I9" s="11" t="s">
        <v>14</v>
      </c>
      <c r="J9" s="28"/>
    </row>
    <row r="10" spans="1:10" ht="20.100000000000001" hidden="1" customHeight="1" thickBot="1">
      <c r="A10" s="62" t="e">
        <f>JUV!#REF!</f>
        <v>#REF!</v>
      </c>
      <c r="B10" s="59" t="e">
        <f>JUV!#REF!</f>
        <v>#REF!</v>
      </c>
      <c r="C10" s="21" t="e">
        <f>JUV!#REF!</f>
        <v>#REF!</v>
      </c>
      <c r="D10" s="16" t="e">
        <f>JUV!#REF!</f>
        <v>#REF!</v>
      </c>
      <c r="E10" s="16" t="e">
        <f>JUV!#REF!</f>
        <v>#REF!</v>
      </c>
      <c r="F10" s="16" t="e">
        <f>JUV!#REF!</f>
        <v>#REF!</v>
      </c>
      <c r="G10" s="16" t="e">
        <f>JUV!#REF!</f>
        <v>#REF!</v>
      </c>
      <c r="H10" s="24" t="s">
        <v>10</v>
      </c>
      <c r="I10" s="11" t="s">
        <v>15</v>
      </c>
      <c r="J10" s="28"/>
    </row>
    <row r="11" spans="1:10" ht="20.100000000000001" hidden="1" customHeight="1" thickBot="1">
      <c r="A11" s="62"/>
      <c r="B11" s="59"/>
      <c r="C11" s="21"/>
      <c r="D11" s="16"/>
      <c r="E11" s="16"/>
      <c r="F11" s="16"/>
      <c r="G11" s="27">
        <f>SUM(E11:F11)</f>
        <v>0</v>
      </c>
      <c r="H11" s="24">
        <f>SUM(G11-D11)</f>
        <v>0</v>
      </c>
      <c r="I11" s="11" t="s">
        <v>16</v>
      </c>
      <c r="J11" s="28"/>
    </row>
    <row r="12" spans="1:10" ht="20.100000000000001" hidden="1" customHeight="1" thickBot="1">
      <c r="A12" s="62"/>
      <c r="B12" s="59"/>
      <c r="C12" s="21"/>
      <c r="D12" s="16"/>
      <c r="E12" s="16"/>
      <c r="F12" s="16"/>
      <c r="G12" s="27">
        <f>SUM(E12:F12)</f>
        <v>0</v>
      </c>
      <c r="H12" s="24">
        <f>SUM(G12-D12)</f>
        <v>0</v>
      </c>
      <c r="I12" s="11" t="s">
        <v>17</v>
      </c>
      <c r="J12" s="28"/>
    </row>
    <row r="13" spans="1:10" ht="20.25" hidden="1" thickBot="1">
      <c r="A13" s="319" t="str">
        <f>JUV!A8</f>
        <v>CABALLEROS JUVENILES (Clases 98- 99- 00- 01 - 02 - 03 y 04)</v>
      </c>
      <c r="B13" s="320"/>
      <c r="C13" s="320"/>
      <c r="D13" s="320"/>
      <c r="E13" s="320"/>
      <c r="F13" s="320"/>
      <c r="G13" s="320"/>
      <c r="H13" s="321"/>
      <c r="I13" s="1"/>
      <c r="J13" s="28"/>
    </row>
    <row r="14" spans="1:10" ht="20.25" hidden="1" thickBot="1">
      <c r="A14" s="61" t="s">
        <v>0</v>
      </c>
      <c r="B14" s="58" t="s">
        <v>9</v>
      </c>
      <c r="C14" s="20" t="s">
        <v>19</v>
      </c>
      <c r="D14" s="4" t="s">
        <v>1</v>
      </c>
      <c r="E14" s="4" t="s">
        <v>29</v>
      </c>
      <c r="F14" s="4" t="s">
        <v>30</v>
      </c>
      <c r="G14" s="4" t="s">
        <v>4</v>
      </c>
      <c r="H14" s="4" t="s">
        <v>5</v>
      </c>
      <c r="I14" s="10"/>
      <c r="J14" s="28"/>
    </row>
    <row r="15" spans="1:10" ht="20.100000000000001" hidden="1" customHeight="1" thickBot="1">
      <c r="A15" s="62">
        <f>JUV!A11</f>
        <v>0</v>
      </c>
      <c r="B15" s="59">
        <f>JUV!B11</f>
        <v>0</v>
      </c>
      <c r="C15" s="21">
        <f>JUV!C11</f>
        <v>0</v>
      </c>
      <c r="D15" s="16">
        <f>JUV!E11</f>
        <v>0</v>
      </c>
      <c r="E15" s="16">
        <f>JUV!H11</f>
        <v>0</v>
      </c>
      <c r="F15" s="16">
        <f>JUV!L11</f>
        <v>0</v>
      </c>
      <c r="G15" s="16">
        <f>+E15+F15</f>
        <v>0</v>
      </c>
      <c r="H15" s="24" t="s">
        <v>10</v>
      </c>
      <c r="I15" s="11" t="s">
        <v>14</v>
      </c>
      <c r="J15" s="28"/>
    </row>
    <row r="16" spans="1:10" ht="20.100000000000001" hidden="1" customHeight="1" thickBot="1">
      <c r="A16" s="62">
        <f>JUV!A12</f>
        <v>0</v>
      </c>
      <c r="B16" s="59">
        <f>JUV!B12</f>
        <v>0</v>
      </c>
      <c r="C16" s="21">
        <f>JUV!C12</f>
        <v>0</v>
      </c>
      <c r="D16" s="16">
        <f>JUV!E12</f>
        <v>0</v>
      </c>
      <c r="E16" s="16">
        <v>88</v>
      </c>
      <c r="F16" s="16">
        <v>79</v>
      </c>
      <c r="G16" s="66" t="s">
        <v>10</v>
      </c>
      <c r="H16" s="24">
        <f>+E16+F16</f>
        <v>167</v>
      </c>
      <c r="I16" s="11" t="s">
        <v>16</v>
      </c>
      <c r="J16" s="28"/>
    </row>
    <row r="17" spans="1:10" ht="20.100000000000001" hidden="1" customHeight="1" thickBot="1">
      <c r="A17" s="62"/>
      <c r="B17" s="59"/>
      <c r="C17" s="21"/>
      <c r="D17" s="16"/>
      <c r="E17" s="16"/>
      <c r="F17" s="16"/>
      <c r="G17" s="66" t="s">
        <v>10</v>
      </c>
      <c r="H17" s="24">
        <f>+E17+F17</f>
        <v>0</v>
      </c>
      <c r="I17" s="11" t="s">
        <v>16</v>
      </c>
      <c r="J17" s="28"/>
    </row>
    <row r="18" spans="1:10" ht="20.100000000000001" hidden="1" customHeight="1" thickBot="1">
      <c r="A18" s="62"/>
      <c r="B18" s="59"/>
      <c r="C18" s="21"/>
      <c r="D18" s="16"/>
      <c r="E18" s="16"/>
      <c r="F18" s="16"/>
      <c r="G18" s="67" t="s">
        <v>10</v>
      </c>
      <c r="H18" s="24">
        <f>+E18+F18</f>
        <v>0</v>
      </c>
      <c r="I18" s="11" t="s">
        <v>17</v>
      </c>
      <c r="J18" s="28"/>
    </row>
    <row r="19" spans="1:10" ht="20.25" hidden="1" thickBot="1">
      <c r="A19" s="319" t="str">
        <f>JUV!A16</f>
        <v>DAMAS JUVENILES Y MENORES</v>
      </c>
      <c r="B19" s="320"/>
      <c r="C19" s="320"/>
      <c r="D19" s="320"/>
      <c r="E19" s="320"/>
      <c r="F19" s="320"/>
      <c r="G19" s="320"/>
      <c r="H19" s="321"/>
      <c r="I19" s="1"/>
      <c r="J19" s="28"/>
    </row>
    <row r="20" spans="1:10" ht="20.25" hidden="1" thickBot="1">
      <c r="A20" s="61" t="s">
        <v>6</v>
      </c>
      <c r="B20" s="58" t="s">
        <v>9</v>
      </c>
      <c r="C20" s="20" t="s">
        <v>19</v>
      </c>
      <c r="D20" s="4" t="s">
        <v>1</v>
      </c>
      <c r="E20" s="4" t="s">
        <v>29</v>
      </c>
      <c r="F20" s="4" t="s">
        <v>30</v>
      </c>
      <c r="G20" s="4" t="s">
        <v>4</v>
      </c>
      <c r="H20" s="4" t="s">
        <v>5</v>
      </c>
      <c r="I20" s="10"/>
      <c r="J20" s="28"/>
    </row>
    <row r="21" spans="1:10" ht="20.100000000000001" hidden="1" customHeight="1" thickBot="1">
      <c r="A21" s="62">
        <f>JUV!A19</f>
        <v>0</v>
      </c>
      <c r="B21" s="59">
        <f>JUV!B19</f>
        <v>0</v>
      </c>
      <c r="C21" s="21">
        <f>JUV!C19</f>
        <v>0</v>
      </c>
      <c r="D21" s="16">
        <f>JUV!E19</f>
        <v>0</v>
      </c>
      <c r="E21" s="16">
        <f>JUV!H19</f>
        <v>0</v>
      </c>
      <c r="F21" s="16">
        <f>JUV!L19</f>
        <v>0</v>
      </c>
      <c r="G21" s="16">
        <f>+E21+F21</f>
        <v>0</v>
      </c>
      <c r="H21" s="24" t="s">
        <v>10</v>
      </c>
      <c r="I21" s="11" t="s">
        <v>14</v>
      </c>
      <c r="J21" s="28"/>
    </row>
    <row r="22" spans="1:10" ht="20.100000000000001" hidden="1" customHeight="1" thickBot="1">
      <c r="A22" s="62">
        <f>JUV!A20</f>
        <v>0</v>
      </c>
      <c r="B22" s="59">
        <f>JUV!B20</f>
        <v>0</v>
      </c>
      <c r="C22" s="21">
        <f>JUV!C20</f>
        <v>0</v>
      </c>
      <c r="D22" s="16">
        <f>JUV!E20</f>
        <v>0</v>
      </c>
      <c r="E22" s="16">
        <f>JUV!H20</f>
        <v>0</v>
      </c>
      <c r="F22" s="16">
        <f>JUV!L20</f>
        <v>0</v>
      </c>
      <c r="G22" s="16">
        <f t="shared" ref="G22" si="0">+E22+F22</f>
        <v>0</v>
      </c>
      <c r="H22" s="24" t="s">
        <v>10</v>
      </c>
      <c r="I22" s="11" t="s">
        <v>15</v>
      </c>
      <c r="J22" s="28"/>
    </row>
    <row r="23" spans="1:10" ht="20.100000000000001" hidden="1" customHeight="1" thickBot="1">
      <c r="A23" s="62"/>
      <c r="B23" s="59"/>
      <c r="C23" s="21"/>
      <c r="D23" s="16"/>
      <c r="E23" s="16"/>
      <c r="F23" s="16"/>
      <c r="G23" s="66" t="s">
        <v>10</v>
      </c>
      <c r="H23" s="24">
        <f>+E23+F23</f>
        <v>0</v>
      </c>
      <c r="I23" s="11" t="s">
        <v>16</v>
      </c>
      <c r="J23" s="28"/>
    </row>
    <row r="24" spans="1:10" ht="20.100000000000001" hidden="1" customHeight="1" thickBot="1">
      <c r="A24" s="62"/>
      <c r="B24" s="59"/>
      <c r="C24" s="21"/>
      <c r="D24" s="16"/>
      <c r="E24" s="16"/>
      <c r="F24" s="16"/>
      <c r="G24" s="67" t="s">
        <v>10</v>
      </c>
      <c r="H24" s="24">
        <f>+E24+F24</f>
        <v>0</v>
      </c>
      <c r="I24" s="11" t="s">
        <v>17</v>
      </c>
      <c r="J24" s="28"/>
    </row>
    <row r="25" spans="1:10" ht="20.25" thickBot="1">
      <c r="A25" s="319" t="str">
        <f>'M 18'!A7</f>
        <v>CABALLEROS JUVENILES Y MENORES</v>
      </c>
      <c r="B25" s="320"/>
      <c r="C25" s="320"/>
      <c r="D25" s="320"/>
      <c r="E25" s="320"/>
      <c r="F25" s="320"/>
      <c r="G25" s="320"/>
      <c r="H25" s="321"/>
      <c r="I25" s="1"/>
      <c r="J25" s="28"/>
    </row>
    <row r="26" spans="1:10" ht="20.25" thickBot="1">
      <c r="A26" s="61" t="s">
        <v>0</v>
      </c>
      <c r="B26" s="58" t="s">
        <v>9</v>
      </c>
      <c r="C26" s="20" t="s">
        <v>19</v>
      </c>
      <c r="D26" s="4" t="s">
        <v>1</v>
      </c>
      <c r="E26" s="4" t="s">
        <v>29</v>
      </c>
      <c r="F26" s="4" t="s">
        <v>30</v>
      </c>
      <c r="G26" s="4" t="s">
        <v>4</v>
      </c>
      <c r="H26" s="4" t="s">
        <v>5</v>
      </c>
      <c r="I26" s="10"/>
      <c r="J26" s="28"/>
    </row>
    <row r="27" spans="1:10" ht="20.100000000000001" customHeight="1" thickBot="1">
      <c r="A27" s="62" t="str">
        <f>'M 18'!A10</f>
        <v>RECAREY FRANCO NAHUEL</v>
      </c>
      <c r="B27" s="59" t="str">
        <f>'M 18'!B10</f>
        <v>TGC</v>
      </c>
      <c r="C27" s="21">
        <f>'M 18'!C10</f>
        <v>36513</v>
      </c>
      <c r="D27" s="16">
        <f>'M 18'!D10</f>
        <v>3</v>
      </c>
      <c r="E27" s="16">
        <f>'M 18'!H10</f>
        <v>73</v>
      </c>
      <c r="F27" s="16">
        <f>'M 18'!L10</f>
        <v>71</v>
      </c>
      <c r="G27" s="16">
        <f>+E27+F27</f>
        <v>144</v>
      </c>
      <c r="H27" s="24" t="s">
        <v>10</v>
      </c>
      <c r="I27" s="11" t="s">
        <v>14</v>
      </c>
      <c r="J27" s="28"/>
    </row>
    <row r="28" spans="1:10" ht="20.100000000000001" customHeight="1" thickBot="1">
      <c r="A28" s="62" t="str">
        <f>'M 18'!A11</f>
        <v>SAFE FRANCO</v>
      </c>
      <c r="B28" s="59" t="str">
        <f>'M 18'!B11</f>
        <v>CSCPGB</v>
      </c>
      <c r="C28" s="21">
        <f>'M 18'!C11</f>
        <v>39044</v>
      </c>
      <c r="D28" s="16">
        <f>'M 18'!D11</f>
        <v>0</v>
      </c>
      <c r="E28" s="16">
        <f>'M 18'!H11</f>
        <v>73</v>
      </c>
      <c r="F28" s="16">
        <f>'M 18'!L11</f>
        <v>74</v>
      </c>
      <c r="G28" s="16">
        <f t="shared" ref="G28" si="1">+E28+F28</f>
        <v>147</v>
      </c>
      <c r="H28" s="24" t="s">
        <v>10</v>
      </c>
      <c r="I28" s="11" t="s">
        <v>15</v>
      </c>
      <c r="J28" s="28"/>
    </row>
    <row r="29" spans="1:10" ht="20.100000000000001" customHeight="1" thickBot="1">
      <c r="A29" s="62" t="s">
        <v>98</v>
      </c>
      <c r="B29" s="59" t="s">
        <v>187</v>
      </c>
      <c r="C29" s="21">
        <v>39699</v>
      </c>
      <c r="D29" s="16"/>
      <c r="E29" s="16">
        <v>73</v>
      </c>
      <c r="F29" s="16">
        <v>70</v>
      </c>
      <c r="G29" s="66" t="s">
        <v>10</v>
      </c>
      <c r="H29" s="24">
        <f>+E29+F29</f>
        <v>143</v>
      </c>
      <c r="I29" s="11" t="s">
        <v>16</v>
      </c>
      <c r="J29" s="28"/>
    </row>
    <row r="30" spans="1:10" ht="20.100000000000001" customHeight="1" thickBot="1">
      <c r="A30" s="62" t="s">
        <v>94</v>
      </c>
      <c r="B30" s="59" t="s">
        <v>36</v>
      </c>
      <c r="C30" s="21">
        <v>38922</v>
      </c>
      <c r="D30" s="16"/>
      <c r="E30" s="16">
        <v>72</v>
      </c>
      <c r="F30" s="16">
        <v>72</v>
      </c>
      <c r="G30" s="67" t="s">
        <v>10</v>
      </c>
      <c r="H30" s="24">
        <f>+E30+F30</f>
        <v>144</v>
      </c>
      <c r="I30" s="11" t="s">
        <v>17</v>
      </c>
      <c r="J30" s="28"/>
    </row>
    <row r="31" spans="1:10" thickBot="1">
      <c r="A31" s="327" t="str">
        <f>'M 15'!A7:I7</f>
        <v>CABALLEROS MENORES DE 15 AÑOS (Clases 09 - y Posteriores)</v>
      </c>
      <c r="B31" s="328"/>
      <c r="C31" s="328"/>
      <c r="D31" s="328"/>
      <c r="E31" s="328"/>
      <c r="F31" s="328"/>
      <c r="G31" s="328"/>
      <c r="H31" s="329"/>
      <c r="I31" s="1"/>
      <c r="J31" s="28"/>
    </row>
    <row r="32" spans="1:10" ht="20.25" thickBot="1">
      <c r="A32" s="61" t="s">
        <v>0</v>
      </c>
      <c r="B32" s="58" t="s">
        <v>9</v>
      </c>
      <c r="C32" s="20" t="s">
        <v>19</v>
      </c>
      <c r="D32" s="4" t="s">
        <v>1</v>
      </c>
      <c r="E32" s="4" t="s">
        <v>29</v>
      </c>
      <c r="F32" s="4" t="s">
        <v>30</v>
      </c>
      <c r="G32" s="4" t="s">
        <v>4</v>
      </c>
      <c r="H32" s="4" t="s">
        <v>5</v>
      </c>
      <c r="I32" s="31"/>
      <c r="J32" s="28"/>
    </row>
    <row r="33" spans="1:10" ht="20.100000000000001" customHeight="1" thickBot="1">
      <c r="A33" s="62" t="str">
        <f>'M 15'!A10</f>
        <v>GUERENDIAIN FERMIN</v>
      </c>
      <c r="B33" s="59" t="str">
        <f>'M 15'!B10</f>
        <v>EVTGC</v>
      </c>
      <c r="C33" s="21">
        <f>'M 15'!C10</f>
        <v>40163</v>
      </c>
      <c r="D33" s="16">
        <f>'M 15'!E10</f>
        <v>1</v>
      </c>
      <c r="E33" s="16">
        <f>'M 15'!H10</f>
        <v>69</v>
      </c>
      <c r="F33" s="16">
        <f>'M 15'!L10</f>
        <v>76</v>
      </c>
      <c r="G33" s="16">
        <f>+E33+F33</f>
        <v>145</v>
      </c>
      <c r="H33" s="24" t="s">
        <v>10</v>
      </c>
      <c r="I33" s="11" t="s">
        <v>14</v>
      </c>
      <c r="J33" s="28"/>
    </row>
    <row r="34" spans="1:10" ht="20.100000000000001" customHeight="1" thickBot="1">
      <c r="A34" s="62" t="str">
        <f>'M 15'!A11</f>
        <v>RAMPEZZOTTI BARTOLOME</v>
      </c>
      <c r="B34" s="59" t="str">
        <f>'M 15'!B11</f>
        <v>TGC</v>
      </c>
      <c r="C34" s="21">
        <f>'M 15'!C11</f>
        <v>40007</v>
      </c>
      <c r="D34" s="16">
        <f>'M 15'!E11</f>
        <v>5</v>
      </c>
      <c r="E34" s="16">
        <f>'M 15'!H11</f>
        <v>84</v>
      </c>
      <c r="F34" s="16">
        <f>'M 15'!L11</f>
        <v>77</v>
      </c>
      <c r="G34" s="16">
        <f t="shared" ref="G34" si="2">+E34+F34</f>
        <v>161</v>
      </c>
      <c r="H34" s="24" t="s">
        <v>10</v>
      </c>
      <c r="I34" s="11" t="s">
        <v>15</v>
      </c>
      <c r="J34" s="28"/>
    </row>
    <row r="35" spans="1:10" ht="20.100000000000001" customHeight="1" thickBot="1">
      <c r="A35" s="62" t="s">
        <v>43</v>
      </c>
      <c r="B35" s="59" t="s">
        <v>35</v>
      </c>
      <c r="C35" s="21">
        <v>40532</v>
      </c>
      <c r="D35" s="16"/>
      <c r="E35" s="16">
        <v>79</v>
      </c>
      <c r="F35" s="16">
        <v>68</v>
      </c>
      <c r="G35" s="66" t="s">
        <v>10</v>
      </c>
      <c r="H35" s="24">
        <f>+E35+F35</f>
        <v>147</v>
      </c>
      <c r="I35" s="11" t="s">
        <v>16</v>
      </c>
      <c r="J35" s="28"/>
    </row>
    <row r="36" spans="1:10" ht="20.100000000000001" customHeight="1" thickBot="1">
      <c r="A36" s="62" t="s">
        <v>42</v>
      </c>
      <c r="B36" s="59" t="s">
        <v>35</v>
      </c>
      <c r="C36" s="21">
        <v>40373</v>
      </c>
      <c r="D36" s="16"/>
      <c r="E36" s="16">
        <v>80</v>
      </c>
      <c r="F36" s="16">
        <v>68</v>
      </c>
      <c r="G36" s="67" t="s">
        <v>10</v>
      </c>
      <c r="H36" s="24">
        <f>+E36+F36</f>
        <v>148</v>
      </c>
      <c r="I36" s="11" t="s">
        <v>17</v>
      </c>
      <c r="J36" s="28"/>
    </row>
    <row r="37" spans="1:10" ht="20.25" thickBot="1">
      <c r="A37" s="319" t="str">
        <f>'M 15'!A36:I36</f>
        <v>DAMAS CATEGORIA UNICA</v>
      </c>
      <c r="B37" s="320"/>
      <c r="C37" s="320"/>
      <c r="D37" s="320"/>
      <c r="E37" s="320"/>
      <c r="F37" s="320"/>
      <c r="G37" s="320"/>
      <c r="H37" s="321"/>
      <c r="I37" s="13"/>
      <c r="J37" s="28"/>
    </row>
    <row r="38" spans="1:10" ht="20.25" thickBot="1">
      <c r="A38" s="61" t="s">
        <v>6</v>
      </c>
      <c r="B38" s="58" t="s">
        <v>9</v>
      </c>
      <c r="C38" s="20" t="s">
        <v>19</v>
      </c>
      <c r="D38" s="4" t="s">
        <v>1</v>
      </c>
      <c r="E38" s="4" t="s">
        <v>29</v>
      </c>
      <c r="F38" s="4" t="s">
        <v>30</v>
      </c>
      <c r="G38" s="4" t="s">
        <v>4</v>
      </c>
      <c r="H38" s="4" t="s">
        <v>5</v>
      </c>
      <c r="I38" s="10"/>
      <c r="J38" s="28"/>
    </row>
    <row r="39" spans="1:10" ht="20.100000000000001" customHeight="1" thickBot="1">
      <c r="A39" s="62" t="str">
        <f>'M 15'!A39</f>
        <v>DEPREZ UMMA</v>
      </c>
      <c r="B39" s="59" t="str">
        <f>'M 15'!B39</f>
        <v>SPGC</v>
      </c>
      <c r="C39" s="21">
        <f>'M 15'!C39</f>
        <v>39932</v>
      </c>
      <c r="D39" s="16">
        <f>'M 15'!E39</f>
        <v>3</v>
      </c>
      <c r="E39" s="16">
        <f>'M 15'!H39</f>
        <v>84</v>
      </c>
      <c r="F39" s="16">
        <f>'M 15'!L39</f>
        <v>77</v>
      </c>
      <c r="G39" s="16">
        <f>+E39+F39</f>
        <v>161</v>
      </c>
      <c r="H39" s="24" t="s">
        <v>10</v>
      </c>
      <c r="I39" s="11" t="s">
        <v>14</v>
      </c>
      <c r="J39" s="28"/>
    </row>
    <row r="40" spans="1:10" ht="20.100000000000001" customHeight="1" thickBot="1">
      <c r="A40" s="62" t="str">
        <f>'M 15'!A40</f>
        <v>CACACE ISABELLA</v>
      </c>
      <c r="B40" s="59" t="str">
        <f>'M 15'!B40</f>
        <v>CMDP</v>
      </c>
      <c r="C40" s="21">
        <f>'M 15'!C40</f>
        <v>39869</v>
      </c>
      <c r="D40" s="16">
        <f>'M 15'!E40</f>
        <v>9</v>
      </c>
      <c r="E40" s="16">
        <f>'M 15'!H40</f>
        <v>93</v>
      </c>
      <c r="F40" s="16">
        <f>'M 15'!L40</f>
        <v>74</v>
      </c>
      <c r="G40" s="16">
        <f t="shared" ref="G40" si="3">+E40+F40</f>
        <v>167</v>
      </c>
      <c r="H40" s="24" t="s">
        <v>10</v>
      </c>
      <c r="I40" s="11" t="s">
        <v>15</v>
      </c>
      <c r="J40" s="28"/>
    </row>
    <row r="41" spans="1:10" ht="20.100000000000001" customHeight="1" thickBot="1">
      <c r="A41" s="62" t="s">
        <v>122</v>
      </c>
      <c r="B41" s="59" t="s">
        <v>34</v>
      </c>
      <c r="C41" s="21">
        <v>40926</v>
      </c>
      <c r="D41" s="16"/>
      <c r="E41" s="16">
        <v>56</v>
      </c>
      <c r="F41" s="16">
        <v>62</v>
      </c>
      <c r="G41" s="66" t="s">
        <v>10</v>
      </c>
      <c r="H41" s="24">
        <f>+E41+F41</f>
        <v>118</v>
      </c>
      <c r="I41" s="11" t="s">
        <v>16</v>
      </c>
      <c r="J41" s="28"/>
    </row>
    <row r="42" spans="1:10" ht="20.100000000000001" customHeight="1" thickBot="1">
      <c r="A42" s="62" t="s">
        <v>121</v>
      </c>
      <c r="B42" s="59" t="s">
        <v>36</v>
      </c>
      <c r="C42" s="21">
        <v>40795</v>
      </c>
      <c r="D42" s="16"/>
      <c r="E42" s="16">
        <v>60</v>
      </c>
      <c r="F42" s="16">
        <v>63</v>
      </c>
      <c r="G42" s="67" t="s">
        <v>10</v>
      </c>
      <c r="H42" s="24">
        <f>+E42+F42</f>
        <v>123</v>
      </c>
      <c r="I42" s="11" t="s">
        <v>17</v>
      </c>
      <c r="J42" s="28"/>
    </row>
    <row r="43" spans="1:10" ht="20.25" thickBot="1">
      <c r="A43" s="322" t="str">
        <f>'M 13'!A8:I8</f>
        <v>CABALLEROS M-13 AÑOS (CLASES 11 Y POSTERIORES)</v>
      </c>
      <c r="B43" s="323"/>
      <c r="C43" s="323"/>
      <c r="D43" s="323"/>
      <c r="E43" s="323"/>
      <c r="F43" s="323"/>
      <c r="G43" s="323"/>
      <c r="H43" s="324"/>
      <c r="I43" s="10"/>
      <c r="J43" s="28"/>
    </row>
    <row r="44" spans="1:10" ht="20.25" thickBot="1">
      <c r="A44" s="61" t="s">
        <v>0</v>
      </c>
      <c r="B44" s="58" t="s">
        <v>9</v>
      </c>
      <c r="C44" s="20" t="s">
        <v>19</v>
      </c>
      <c r="D44" s="4" t="s">
        <v>1</v>
      </c>
      <c r="E44" s="4" t="s">
        <v>29</v>
      </c>
      <c r="F44" s="4" t="s">
        <v>30</v>
      </c>
      <c r="G44" s="4" t="s">
        <v>4</v>
      </c>
      <c r="H44" s="4" t="s">
        <v>5</v>
      </c>
      <c r="I44" s="10"/>
      <c r="J44" s="28"/>
    </row>
    <row r="45" spans="1:10" ht="20.100000000000001" customHeight="1" thickBot="1">
      <c r="A45" s="62" t="str">
        <f>'M 13'!A11</f>
        <v>CRUZ AUGUSTO</v>
      </c>
      <c r="B45" s="59" t="str">
        <f>'M 13'!B11</f>
        <v>EVTGC</v>
      </c>
      <c r="C45" s="21">
        <f>'M 13'!C11</f>
        <v>40766</v>
      </c>
      <c r="D45" s="16">
        <f>'M 13'!E11</f>
        <v>9</v>
      </c>
      <c r="E45" s="16">
        <f>'M 13'!H11</f>
        <v>80</v>
      </c>
      <c r="F45" s="16">
        <f>'M 13'!L11</f>
        <v>81</v>
      </c>
      <c r="G45" s="16">
        <f>+E45+F45</f>
        <v>161</v>
      </c>
      <c r="H45" s="24" t="s">
        <v>10</v>
      </c>
      <c r="I45" s="11" t="s">
        <v>14</v>
      </c>
      <c r="J45" s="28"/>
    </row>
    <row r="46" spans="1:10" ht="20.100000000000001" customHeight="1" thickBot="1">
      <c r="A46" s="62" t="str">
        <f>'M 13'!A12</f>
        <v>HAUQUI MANUEL</v>
      </c>
      <c r="B46" s="59" t="str">
        <f>'M 13'!B12</f>
        <v>GCD</v>
      </c>
      <c r="C46" s="21">
        <f>'M 13'!C12</f>
        <v>41174</v>
      </c>
      <c r="D46" s="16">
        <f>'M 13'!E12</f>
        <v>16</v>
      </c>
      <c r="E46" s="16">
        <f>'M 13'!H12</f>
        <v>89</v>
      </c>
      <c r="F46" s="16">
        <f>'M 13'!L12</f>
        <v>83</v>
      </c>
      <c r="G46" s="16">
        <f t="shared" ref="G46" si="4">+E46+F46</f>
        <v>172</v>
      </c>
      <c r="H46" s="24" t="s">
        <v>10</v>
      </c>
      <c r="I46" s="11" t="s">
        <v>15</v>
      </c>
      <c r="J46" s="28"/>
    </row>
    <row r="47" spans="1:10" ht="20.100000000000001" customHeight="1" thickBot="1">
      <c r="A47" s="62" t="s">
        <v>79</v>
      </c>
      <c r="B47" s="59" t="s">
        <v>36</v>
      </c>
      <c r="C47" s="21">
        <v>40952</v>
      </c>
      <c r="D47" s="16"/>
      <c r="E47" s="16">
        <v>73</v>
      </c>
      <c r="F47" s="16">
        <v>68</v>
      </c>
      <c r="G47" s="66" t="s">
        <v>10</v>
      </c>
      <c r="H47" s="24">
        <f>+E47+F47</f>
        <v>141</v>
      </c>
      <c r="I47" s="11" t="s">
        <v>16</v>
      </c>
      <c r="J47" s="28"/>
    </row>
    <row r="48" spans="1:10" ht="20.100000000000001" customHeight="1" thickBot="1">
      <c r="A48" s="62" t="s">
        <v>78</v>
      </c>
      <c r="B48" s="59" t="s">
        <v>187</v>
      </c>
      <c r="C48" s="21">
        <v>41137</v>
      </c>
      <c r="D48" s="16"/>
      <c r="E48" s="16">
        <v>73</v>
      </c>
      <c r="F48" s="16">
        <v>69</v>
      </c>
      <c r="G48" s="67" t="s">
        <v>10</v>
      </c>
      <c r="H48" s="24">
        <f>+E48+F48</f>
        <v>142</v>
      </c>
      <c r="I48" s="11" t="s">
        <v>17</v>
      </c>
      <c r="J48" s="28"/>
    </row>
  </sheetData>
  <mergeCells count="13">
    <mergeCell ref="A5:H5"/>
    <mergeCell ref="A6:H6"/>
    <mergeCell ref="A37:H37"/>
    <mergeCell ref="A43:H43"/>
    <mergeCell ref="A1:H1"/>
    <mergeCell ref="A2:H2"/>
    <mergeCell ref="A3:H3"/>
    <mergeCell ref="A4:H4"/>
    <mergeCell ref="A31:H31"/>
    <mergeCell ref="A7:H7"/>
    <mergeCell ref="A13:H13"/>
    <mergeCell ref="A19:H19"/>
    <mergeCell ref="A25:H2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H112"/>
  <sheetViews>
    <sheetView zoomScale="70" zoomScaleNormal="70" workbookViewId="0">
      <selection sqref="A1:D1"/>
    </sheetView>
  </sheetViews>
  <sheetFormatPr baseColWidth="10" defaultRowHeight="18.75"/>
  <cols>
    <col min="1" max="1" width="41" style="9" customWidth="1"/>
    <col min="2" max="2" width="13.28515625" style="12" bestFit="1" customWidth="1"/>
    <col min="3" max="3" width="11.7109375" style="30" bestFit="1" customWidth="1"/>
    <col min="4" max="5" width="10.85546875" style="12" bestFit="1" customWidth="1"/>
    <col min="6" max="6" width="12.28515625" style="12" bestFit="1" customWidth="1"/>
    <col min="7" max="7" width="13" style="9" bestFit="1" customWidth="1"/>
    <col min="8" max="8" width="4.42578125" style="9" bestFit="1" customWidth="1"/>
    <col min="9" max="16384" width="11.42578125" style="9"/>
  </cols>
  <sheetData>
    <row r="1" spans="1:8" ht="19.5">
      <c r="A1" s="318" t="str">
        <f>JUV!A1</f>
        <v>EL VALLE DE TANDIL GOLF CLUB</v>
      </c>
      <c r="B1" s="318"/>
      <c r="C1" s="318"/>
      <c r="D1" s="318"/>
      <c r="E1" s="35"/>
      <c r="H1" s="28"/>
    </row>
    <row r="2" spans="1:8" ht="19.5">
      <c r="A2" s="318" t="str">
        <f>JUV!A2</f>
        <v>TANDIL GOLF CLUB</v>
      </c>
      <c r="B2" s="318"/>
      <c r="C2" s="318"/>
      <c r="D2" s="318"/>
      <c r="E2" s="35"/>
      <c r="H2" s="28"/>
    </row>
    <row r="3" spans="1:8" ht="19.5">
      <c r="A3" s="318" t="str">
        <f>JUV!A3</f>
        <v>FEDERACION REGIONAL DE GOLF MAR Y SIERRAS</v>
      </c>
      <c r="B3" s="318"/>
      <c r="C3" s="318"/>
      <c r="D3" s="318"/>
      <c r="E3" s="35"/>
      <c r="H3" s="28"/>
    </row>
    <row r="4" spans="1:8" ht="19.5">
      <c r="A4" s="326" t="s">
        <v>12</v>
      </c>
      <c r="B4" s="326"/>
      <c r="C4" s="326"/>
      <c r="D4" s="326"/>
      <c r="E4" s="35"/>
      <c r="H4" s="28"/>
    </row>
    <row r="5" spans="1:8" ht="19.5">
      <c r="A5" s="318" t="s">
        <v>13</v>
      </c>
      <c r="B5" s="318"/>
      <c r="C5" s="318"/>
      <c r="D5" s="318"/>
      <c r="E5" s="35"/>
      <c r="H5" s="28"/>
    </row>
    <row r="6" spans="1:8" ht="19.5">
      <c r="A6" s="318" t="str">
        <f>JUV!A6</f>
        <v>SABADO 17 Y DOMINGO 18 DE AGOSTO DE 2024</v>
      </c>
      <c r="B6" s="318"/>
      <c r="C6" s="318"/>
      <c r="D6" s="318"/>
      <c r="E6" s="35"/>
      <c r="H6" s="28"/>
    </row>
    <row r="7" spans="1:8" ht="20.25" thickBot="1">
      <c r="A7" s="29"/>
      <c r="B7" s="33"/>
      <c r="C7" s="29"/>
      <c r="D7" s="33"/>
      <c r="E7" s="35"/>
      <c r="H7" s="28"/>
    </row>
    <row r="8" spans="1:8" s="1" customFormat="1" ht="20.25" thickBot="1">
      <c r="A8" s="319" t="str">
        <f>ALBATROS!A8</f>
        <v>ALBATROS - CABALLEROS CLASES 2011 Y 2012 -</v>
      </c>
      <c r="B8" s="320"/>
      <c r="C8" s="320"/>
      <c r="D8" s="320"/>
      <c r="E8" s="321"/>
    </row>
    <row r="9" spans="1:8" s="1" customFormat="1" ht="20.25" thickBot="1">
      <c r="A9" s="4" t="s">
        <v>0</v>
      </c>
      <c r="B9" s="4" t="s">
        <v>9</v>
      </c>
      <c r="C9" s="4" t="s">
        <v>204</v>
      </c>
      <c r="D9" s="4" t="s">
        <v>205</v>
      </c>
      <c r="E9" s="4" t="s">
        <v>8</v>
      </c>
    </row>
    <row r="10" spans="1:8" s="1" customFormat="1" ht="20.25" thickBot="1">
      <c r="A10" s="202" t="str">
        <f>ALBATROS!A11</f>
        <v>HARDOY MARTIN</v>
      </c>
      <c r="B10" s="203" t="str">
        <f>ALBATROS!B11</f>
        <v>TGC</v>
      </c>
      <c r="C10" s="204">
        <f>ALBATROS!F11</f>
        <v>57</v>
      </c>
      <c r="D10" s="204">
        <f>ALBATROS!H11</f>
        <v>50</v>
      </c>
      <c r="E10" s="204">
        <f>SUM(C10:D10)</f>
        <v>107</v>
      </c>
      <c r="F10" s="208" t="s">
        <v>21</v>
      </c>
    </row>
    <row r="11" spans="1:8" s="1" customFormat="1" ht="20.25" thickBot="1">
      <c r="A11" s="202" t="str">
        <f>ALBATROS!A12</f>
        <v>KUHLMANN FERMIN</v>
      </c>
      <c r="B11" s="203" t="str">
        <f>ALBATROS!B12</f>
        <v>NGC</v>
      </c>
      <c r="C11" s="204">
        <f>ALBATROS!F12</f>
        <v>56</v>
      </c>
      <c r="D11" s="204">
        <f>ALBATROS!H12</f>
        <v>53</v>
      </c>
      <c r="E11" s="204">
        <f>SUM(C11:D11)</f>
        <v>109</v>
      </c>
      <c r="F11" s="208" t="s">
        <v>22</v>
      </c>
    </row>
    <row r="12" spans="1:8" s="1" customFormat="1" ht="20.25" thickBot="1">
      <c r="A12" s="205" t="s">
        <v>48</v>
      </c>
      <c r="B12" s="206" t="s">
        <v>33</v>
      </c>
      <c r="C12" s="207">
        <v>30</v>
      </c>
      <c r="D12" s="207">
        <v>43</v>
      </c>
      <c r="E12" s="207">
        <f>SUM(C12:D12)</f>
        <v>73</v>
      </c>
      <c r="F12" s="209" t="s">
        <v>16</v>
      </c>
    </row>
    <row r="13" spans="1:8" s="1" customFormat="1" ht="19.5" thickBot="1"/>
    <row r="14" spans="1:8" s="1" customFormat="1" ht="20.25" thickBot="1">
      <c r="A14" s="330" t="str">
        <f>ALBATROS!A21</f>
        <v>ALBATROS DAMAS - CLASES 2011 Y 2012 -</v>
      </c>
      <c r="B14" s="331"/>
      <c r="C14" s="331"/>
      <c r="D14" s="331"/>
      <c r="E14" s="332"/>
    </row>
    <row r="15" spans="1:8" s="1" customFormat="1" ht="20.25" thickBot="1">
      <c r="A15" s="4" t="s">
        <v>6</v>
      </c>
      <c r="B15" s="4" t="s">
        <v>9</v>
      </c>
      <c r="C15" s="4" t="s">
        <v>204</v>
      </c>
      <c r="D15" s="4" t="s">
        <v>205</v>
      </c>
      <c r="E15" s="4" t="s">
        <v>8</v>
      </c>
    </row>
    <row r="16" spans="1:8" s="1" customFormat="1" ht="20.25" thickBot="1">
      <c r="A16" s="202" t="str">
        <f>ALBATROS!A25</f>
        <v>FERNANDEZ RAFAELA</v>
      </c>
      <c r="B16" s="203" t="str">
        <f>ALBATROS!B25</f>
        <v>NGC</v>
      </c>
      <c r="C16" s="204">
        <f>ALBATROS!F25</f>
        <v>70</v>
      </c>
      <c r="D16" s="204">
        <f>ALBATROS!H25</f>
        <v>73</v>
      </c>
      <c r="E16" s="204">
        <f>SUM(C16:D16)</f>
        <v>143</v>
      </c>
      <c r="F16" s="208" t="s">
        <v>21</v>
      </c>
    </row>
    <row r="17" spans="1:6" s="1" customFormat="1" ht="20.25" hidden="1" thickBot="1">
      <c r="A17" s="202"/>
      <c r="B17" s="203"/>
      <c r="C17" s="204"/>
      <c r="D17" s="204"/>
      <c r="E17" s="204"/>
      <c r="F17" s="208" t="s">
        <v>22</v>
      </c>
    </row>
    <row r="18" spans="1:6" s="1" customFormat="1" ht="20.25" hidden="1" thickBot="1">
      <c r="A18" s="202"/>
      <c r="B18" s="203"/>
      <c r="C18" s="204"/>
      <c r="D18" s="204"/>
      <c r="E18" s="204"/>
      <c r="F18" s="209" t="s">
        <v>16</v>
      </c>
    </row>
    <row r="19" spans="1:6" s="1" customFormat="1" ht="20.25" thickBot="1">
      <c r="A19" s="96"/>
      <c r="B19" s="96"/>
      <c r="C19" s="96"/>
    </row>
    <row r="20" spans="1:6" s="1" customFormat="1" ht="20.25" thickBot="1">
      <c r="A20" s="319" t="str">
        <f>EAGLES!A8</f>
        <v>EAGLES - CABALLEROS CLASES 2013 Y 2014 -</v>
      </c>
      <c r="B20" s="320"/>
      <c r="C20" s="320"/>
      <c r="D20" s="320"/>
      <c r="E20" s="321"/>
    </row>
    <row r="21" spans="1:6" s="96" customFormat="1" ht="20.25" thickBot="1">
      <c r="A21" s="4" t="s">
        <v>0</v>
      </c>
      <c r="B21" s="4" t="s">
        <v>9</v>
      </c>
      <c r="C21" s="4" t="s">
        <v>206</v>
      </c>
      <c r="D21" s="4" t="s">
        <v>207</v>
      </c>
      <c r="E21" s="4" t="s">
        <v>8</v>
      </c>
    </row>
    <row r="22" spans="1:6" s="1" customFormat="1" ht="20.25" thickBot="1">
      <c r="A22" s="202" t="str">
        <f>EAGLES!A11</f>
        <v>JUAREZ GOÑI BENJAMIN</v>
      </c>
      <c r="B22" s="203" t="str">
        <f>EAGLES!B11</f>
        <v>TGC</v>
      </c>
      <c r="C22" s="204">
        <f>EAGLES!F11</f>
        <v>45</v>
      </c>
      <c r="D22" s="204">
        <f>EAGLES!H11</f>
        <v>42</v>
      </c>
      <c r="E22" s="204">
        <f>SUM(C22:D22)</f>
        <v>87</v>
      </c>
      <c r="F22" s="208" t="s">
        <v>21</v>
      </c>
    </row>
    <row r="23" spans="1:6" s="1" customFormat="1" ht="20.25" thickBot="1">
      <c r="A23" s="202" t="str">
        <f>EAGLES!A12</f>
        <v>CHOCO HIPOLITO</v>
      </c>
      <c r="B23" s="203" t="str">
        <f>EAGLES!B12</f>
        <v>CMDP</v>
      </c>
      <c r="C23" s="204">
        <f>EAGLES!F12</f>
        <v>42</v>
      </c>
      <c r="D23" s="204">
        <f>EAGLES!H12</f>
        <v>49</v>
      </c>
      <c r="E23" s="204">
        <f>SUM(C23:D23)</f>
        <v>91</v>
      </c>
      <c r="F23" s="208" t="s">
        <v>22</v>
      </c>
    </row>
    <row r="24" spans="1:6" s="1" customFormat="1" ht="20.25" thickBot="1">
      <c r="A24" s="205" t="s">
        <v>50</v>
      </c>
      <c r="B24" s="206" t="s">
        <v>44</v>
      </c>
      <c r="C24" s="207">
        <v>35</v>
      </c>
      <c r="D24" s="207">
        <v>31</v>
      </c>
      <c r="E24" s="207">
        <f>SUM(C24:D24)</f>
        <v>66</v>
      </c>
      <c r="F24" s="209" t="s">
        <v>16</v>
      </c>
    </row>
    <row r="25" spans="1:6" s="1" customFormat="1" ht="19.5" thickBot="1"/>
    <row r="26" spans="1:6" s="1" customFormat="1" ht="20.25" thickBot="1">
      <c r="A26" s="330" t="str">
        <f>EAGLES!A35</f>
        <v>EAGLES - DAMAS CLASES 2013 Y 2014 -</v>
      </c>
      <c r="B26" s="331"/>
      <c r="C26" s="331"/>
      <c r="D26" s="331"/>
      <c r="E26" s="332"/>
    </row>
    <row r="27" spans="1:6" s="1" customFormat="1" ht="20.25" thickBot="1">
      <c r="A27" s="4" t="s">
        <v>0</v>
      </c>
      <c r="B27" s="4" t="s">
        <v>9</v>
      </c>
      <c r="C27" s="4" t="s">
        <v>206</v>
      </c>
      <c r="D27" s="4" t="s">
        <v>207</v>
      </c>
      <c r="E27" s="4" t="s">
        <v>8</v>
      </c>
    </row>
    <row r="28" spans="1:6" s="1" customFormat="1" ht="20.25" thickBot="1">
      <c r="A28" s="202" t="str">
        <f>EAGLES!A39</f>
        <v>CANNELLI ESMERALDA</v>
      </c>
      <c r="B28" s="203" t="str">
        <f>EAGLES!B39</f>
        <v>NGC</v>
      </c>
      <c r="C28" s="204">
        <f>EAGLES!F39</f>
        <v>49</v>
      </c>
      <c r="D28" s="204">
        <f>EAGLES!H39</f>
        <v>47</v>
      </c>
      <c r="E28" s="204">
        <f>SUM(C28:D28)</f>
        <v>96</v>
      </c>
      <c r="F28" s="208" t="s">
        <v>21</v>
      </c>
    </row>
    <row r="29" spans="1:6" s="1" customFormat="1" ht="20.25" thickBot="1">
      <c r="A29" s="202" t="str">
        <f>EAGLES!A40</f>
        <v>CEJAS AGOSTINA</v>
      </c>
      <c r="B29" s="203" t="str">
        <f>EAGLES!B40</f>
        <v>STGC</v>
      </c>
      <c r="C29" s="204">
        <f>EAGLES!F40</f>
        <v>48</v>
      </c>
      <c r="D29" s="204">
        <f>EAGLES!H40</f>
        <v>49</v>
      </c>
      <c r="E29" s="204">
        <f>SUM(C29:D29)</f>
        <v>97</v>
      </c>
      <c r="F29" s="208" t="s">
        <v>22</v>
      </c>
    </row>
    <row r="30" spans="1:6" s="1" customFormat="1" ht="20.25" thickBot="1">
      <c r="A30" s="205" t="s">
        <v>141</v>
      </c>
      <c r="B30" s="206" t="s">
        <v>34</v>
      </c>
      <c r="C30" s="207">
        <v>46</v>
      </c>
      <c r="D30" s="207">
        <v>40</v>
      </c>
      <c r="E30" s="207">
        <f>SUM(C30:D30)</f>
        <v>86</v>
      </c>
      <c r="F30" s="209" t="s">
        <v>16</v>
      </c>
    </row>
    <row r="31" spans="1:6" s="1" customFormat="1" ht="20.25" thickBot="1">
      <c r="B31" s="2"/>
      <c r="C31" s="96"/>
      <c r="D31" s="96"/>
      <c r="E31" s="96"/>
    </row>
    <row r="32" spans="1:6" s="1" customFormat="1" ht="20.25" thickBot="1">
      <c r="A32" s="319" t="str">
        <f>BIRDIES!A7</f>
        <v>BIRDIES - CABALLEROS CLASES 2015 Y POSTERIORES -</v>
      </c>
      <c r="B32" s="320"/>
      <c r="C32" s="320"/>
      <c r="D32" s="320"/>
      <c r="E32" s="321"/>
    </row>
    <row r="33" spans="1:6" s="1" customFormat="1" ht="20.25" thickBot="1">
      <c r="A33" s="4" t="s">
        <v>0</v>
      </c>
      <c r="B33" s="4" t="s">
        <v>9</v>
      </c>
      <c r="C33" s="4" t="s">
        <v>204</v>
      </c>
      <c r="D33" s="4" t="s">
        <v>205</v>
      </c>
      <c r="E33" s="4" t="s">
        <v>8</v>
      </c>
    </row>
    <row r="34" spans="1:6" s="1" customFormat="1" ht="20.25" thickBot="1">
      <c r="A34" s="202" t="str">
        <f>BIRDIES!A10</f>
        <v>NIZ AUGUSTO</v>
      </c>
      <c r="B34" s="203" t="str">
        <f>BIRDIES!B10</f>
        <v>GCD</v>
      </c>
      <c r="C34" s="204">
        <f>BIRDIES!F10</f>
        <v>40</v>
      </c>
      <c r="D34" s="204">
        <f>BIRDIES!H10</f>
        <v>48</v>
      </c>
      <c r="E34" s="204">
        <f>SUM(C34:D34)</f>
        <v>88</v>
      </c>
      <c r="F34" s="208" t="s">
        <v>21</v>
      </c>
    </row>
    <row r="35" spans="1:6" s="1" customFormat="1" ht="20.25" thickBot="1">
      <c r="A35" s="202" t="str">
        <f>BIRDIES!A11</f>
        <v>ALVAREZ AXEL JESUS</v>
      </c>
      <c r="B35" s="203" t="str">
        <f>BIRDIES!B11</f>
        <v>ML</v>
      </c>
      <c r="C35" s="204">
        <f>BIRDIES!F11</f>
        <v>44</v>
      </c>
      <c r="D35" s="204">
        <f>BIRDIES!H11</f>
        <v>45</v>
      </c>
      <c r="E35" s="204">
        <f>SUM(C35:D35)</f>
        <v>89</v>
      </c>
      <c r="F35" s="208" t="s">
        <v>22</v>
      </c>
    </row>
    <row r="36" spans="1:6" s="1" customFormat="1" ht="20.25" thickBot="1">
      <c r="A36" s="205" t="s">
        <v>51</v>
      </c>
      <c r="B36" s="206" t="s">
        <v>34</v>
      </c>
      <c r="C36" s="207">
        <v>39</v>
      </c>
      <c r="D36" s="207">
        <v>31</v>
      </c>
      <c r="E36" s="207">
        <f>SUM(C36:D36)</f>
        <v>70</v>
      </c>
      <c r="F36" s="209" t="s">
        <v>16</v>
      </c>
    </row>
    <row r="37" spans="1:6" s="1" customFormat="1" ht="20.25" thickBot="1">
      <c r="B37" s="2"/>
      <c r="C37" s="96"/>
      <c r="D37" s="96"/>
      <c r="E37" s="96"/>
    </row>
    <row r="38" spans="1:6" s="1" customFormat="1" ht="20.25" thickBot="1">
      <c r="A38" s="330" t="str">
        <f>BIRDIES!A23</f>
        <v>BIRDIES - DAMAS CLASES 2015 Y POSTERIORES -</v>
      </c>
      <c r="B38" s="331"/>
      <c r="C38" s="331"/>
      <c r="D38" s="331"/>
      <c r="E38" s="332"/>
    </row>
    <row r="39" spans="1:6" s="1" customFormat="1" ht="20.25" thickBot="1">
      <c r="A39" s="4" t="s">
        <v>0</v>
      </c>
      <c r="B39" s="4" t="s">
        <v>9</v>
      </c>
      <c r="C39" s="4" t="s">
        <v>204</v>
      </c>
      <c r="D39" s="4" t="s">
        <v>205</v>
      </c>
      <c r="E39" s="4" t="s">
        <v>8</v>
      </c>
    </row>
    <row r="40" spans="1:6" s="1" customFormat="1" ht="20.25" thickBot="1">
      <c r="A40" s="202" t="str">
        <f>BIRDIES!A27</f>
        <v>NIZ GUADALUPE</v>
      </c>
      <c r="B40" s="203" t="str">
        <f>BIRDIES!B27</f>
        <v>GCD</v>
      </c>
      <c r="C40" s="204">
        <f>BIRDIES!F27</f>
        <v>55</v>
      </c>
      <c r="D40" s="204">
        <f>BIRDIES!H27</f>
        <v>54</v>
      </c>
      <c r="E40" s="204">
        <f>SUM(C40:D40)</f>
        <v>109</v>
      </c>
      <c r="F40" s="208" t="s">
        <v>21</v>
      </c>
    </row>
    <row r="41" spans="1:6" s="1" customFormat="1" ht="20.25" thickBot="1">
      <c r="A41" s="202" t="str">
        <f>BIRDIES!A28</f>
        <v>BIONDELLI BOSSO ANGELINA</v>
      </c>
      <c r="B41" s="203" t="str">
        <f>BIRDIES!B28</f>
        <v>SPGC</v>
      </c>
      <c r="C41" s="204">
        <f>BIRDIES!F28</f>
        <v>62</v>
      </c>
      <c r="D41" s="204">
        <f>BIRDIES!H28</f>
        <v>59</v>
      </c>
      <c r="E41" s="204">
        <f>SUM(C41:D41)</f>
        <v>121</v>
      </c>
      <c r="F41" s="208" t="s">
        <v>22</v>
      </c>
    </row>
    <row r="42" spans="1:6" s="1" customFormat="1" ht="20.25" thickBot="1">
      <c r="A42" s="205" t="s">
        <v>156</v>
      </c>
      <c r="B42" s="206" t="s">
        <v>32</v>
      </c>
      <c r="C42" s="207">
        <v>63</v>
      </c>
      <c r="D42" s="207">
        <v>60</v>
      </c>
      <c r="E42" s="207">
        <f>SUM(C42:D42)</f>
        <v>123</v>
      </c>
      <c r="F42" s="209" t="s">
        <v>16</v>
      </c>
    </row>
    <row r="43" spans="1:6" s="1" customFormat="1"/>
    <row r="44" spans="1:6" s="1" customFormat="1"/>
    <row r="45" spans="1:6" s="1" customFormat="1" ht="19.5" thickBot="1"/>
    <row r="46" spans="1:6" s="1" customFormat="1" ht="20.25" thickBot="1">
      <c r="A46" s="296" t="str">
        <f>PROMOCIONALES!A8</f>
        <v>PROMOCIONALES A HCP</v>
      </c>
      <c r="B46" s="297"/>
      <c r="C46" s="297"/>
      <c r="D46" s="297"/>
      <c r="E46" s="298"/>
    </row>
    <row r="47" spans="1:6" s="1" customFormat="1" ht="20.25" thickBot="1">
      <c r="A47" s="4" t="s">
        <v>0</v>
      </c>
      <c r="B47" s="4" t="s">
        <v>9</v>
      </c>
      <c r="C47" s="4" t="s">
        <v>204</v>
      </c>
      <c r="D47" s="4" t="s">
        <v>205</v>
      </c>
      <c r="E47" s="4" t="s">
        <v>8</v>
      </c>
    </row>
    <row r="48" spans="1:6" s="1" customFormat="1" ht="20.25" thickBot="1">
      <c r="A48" s="202" t="str">
        <f>PROMOCIONALES!A11</f>
        <v>BOREAN PEDRO</v>
      </c>
      <c r="B48" s="203" t="str">
        <f>PROMOCIONALES!B11</f>
        <v>TGC</v>
      </c>
      <c r="C48" s="204">
        <f>PROMOCIONALES!F11</f>
        <v>53</v>
      </c>
      <c r="D48" s="204">
        <f>PROMOCIONALES!H11</f>
        <v>53</v>
      </c>
      <c r="E48" s="204">
        <f>SUM(C48:D48)</f>
        <v>106</v>
      </c>
      <c r="F48" s="208" t="s">
        <v>21</v>
      </c>
    </row>
    <row r="49" spans="1:6" s="1" customFormat="1" ht="20.25" thickBot="1">
      <c r="A49" s="205" t="str">
        <f>PROMOCIONALES!A12</f>
        <v>SOSA NAIM</v>
      </c>
      <c r="B49" s="206" t="str">
        <f>PROMOCIONALES!B12</f>
        <v>TGC</v>
      </c>
      <c r="C49" s="207">
        <f>PROMOCIONALES!F12</f>
        <v>59</v>
      </c>
      <c r="D49" s="207">
        <f>PROMOCIONALES!H12</f>
        <v>50</v>
      </c>
      <c r="E49" s="207">
        <f>SUM(C49:D49)</f>
        <v>109</v>
      </c>
      <c r="F49" s="209" t="s">
        <v>16</v>
      </c>
    </row>
    <row r="50" spans="1:6" s="1" customFormat="1" ht="19.5" thickBot="1"/>
    <row r="51" spans="1:6" s="1" customFormat="1" ht="20.25" thickBot="1">
      <c r="A51" s="296" t="str">
        <f>'5 H Y H.A. Y GGII'!A8:E8</f>
        <v>PRINCIPIANTES (5 HOYOS)</v>
      </c>
      <c r="B51" s="297"/>
      <c r="C51" s="297"/>
      <c r="D51" s="297"/>
      <c r="E51" s="298"/>
    </row>
    <row r="52" spans="1:6" s="1" customFormat="1" ht="20.25" thickBot="1">
      <c r="A52" s="4" t="s">
        <v>0</v>
      </c>
      <c r="B52" s="4" t="s">
        <v>9</v>
      </c>
      <c r="C52" s="4" t="s">
        <v>60</v>
      </c>
      <c r="D52" s="4" t="s">
        <v>61</v>
      </c>
      <c r="E52" s="4" t="s">
        <v>8</v>
      </c>
    </row>
    <row r="53" spans="1:6" s="1" customFormat="1" ht="19.5">
      <c r="A53" s="202" t="str">
        <f>'5 H Y H.A. Y GGII'!A10</f>
        <v>VERELLEN TRINIDAD</v>
      </c>
      <c r="B53" s="203" t="str">
        <f>'5 H Y H.A. Y GGII'!B10</f>
        <v>EVTGC</v>
      </c>
      <c r="C53" s="204">
        <f>'5 H Y H.A. Y GGII'!C10</f>
        <v>33</v>
      </c>
      <c r="D53" s="204">
        <f>'5 H Y H.A. Y GGII'!D10</f>
        <v>30</v>
      </c>
      <c r="E53" s="204">
        <f>SUM(C53:D53)</f>
        <v>63</v>
      </c>
    </row>
    <row r="54" spans="1:6" s="1" customFormat="1" ht="19.5">
      <c r="A54" s="202" t="str">
        <f>'5 H Y H.A. Y GGII'!A11</f>
        <v>SANCHEZ BAUTISTA</v>
      </c>
      <c r="B54" s="203" t="str">
        <f>'5 H Y H.A. Y GGII'!B11</f>
        <v>GCD</v>
      </c>
      <c r="C54" s="204">
        <f>'5 H Y H.A. Y GGII'!C11</f>
        <v>36</v>
      </c>
      <c r="D54" s="204">
        <f>'5 H Y H.A. Y GGII'!D11</f>
        <v>30</v>
      </c>
      <c r="E54" s="204">
        <f t="shared" ref="E54" si="0">SUM(C54:D54)</f>
        <v>66</v>
      </c>
    </row>
    <row r="55" spans="1:6" s="1" customFormat="1" ht="19.5">
      <c r="A55" s="202" t="str">
        <f>'5 H Y H.A. Y GGII'!A12</f>
        <v>PASTOR BAUTISTA</v>
      </c>
      <c r="B55" s="203" t="str">
        <f>'5 H Y H.A. Y GGII'!B12</f>
        <v>TGC</v>
      </c>
      <c r="C55" s="204">
        <f>'5 H Y H.A. Y GGII'!C12</f>
        <v>30</v>
      </c>
      <c r="D55" s="204">
        <f>'5 H Y H.A. Y GGII'!D12</f>
        <v>36</v>
      </c>
      <c r="E55" s="204">
        <f t="shared" ref="E55:E67" si="1">SUM(C55:D55)</f>
        <v>66</v>
      </c>
    </row>
    <row r="56" spans="1:6" s="1" customFormat="1" ht="19.5">
      <c r="A56" s="202" t="str">
        <f>'5 H Y H.A. Y GGII'!A13</f>
        <v>HILBING FACUNDO</v>
      </c>
      <c r="B56" s="203" t="str">
        <f>'5 H Y H.A. Y GGII'!B13</f>
        <v>EVTGC</v>
      </c>
      <c r="C56" s="204">
        <f>'5 H Y H.A. Y GGII'!C13</f>
        <v>34</v>
      </c>
      <c r="D56" s="204">
        <f>'5 H Y H.A. Y GGII'!D13</f>
        <v>38</v>
      </c>
      <c r="E56" s="204">
        <f t="shared" si="1"/>
        <v>72</v>
      </c>
    </row>
    <row r="57" spans="1:6" s="1" customFormat="1" ht="19.5">
      <c r="A57" s="202" t="str">
        <f>'5 H Y H.A. Y GGII'!A14</f>
        <v>CHIESA VITTORIO</v>
      </c>
      <c r="B57" s="203" t="str">
        <f>'5 H Y H.A. Y GGII'!B14</f>
        <v>EVTGC</v>
      </c>
      <c r="C57" s="204">
        <f>'5 H Y H.A. Y GGII'!C14</f>
        <v>39</v>
      </c>
      <c r="D57" s="204">
        <f>'5 H Y H.A. Y GGII'!D14</f>
        <v>35</v>
      </c>
      <c r="E57" s="204">
        <f t="shared" si="1"/>
        <v>74</v>
      </c>
    </row>
    <row r="58" spans="1:6" s="1" customFormat="1" ht="19.5">
      <c r="A58" s="202" t="str">
        <f>'5 H Y H.A. Y GGII'!A15</f>
        <v>HILBING VICTORIA</v>
      </c>
      <c r="B58" s="203" t="str">
        <f>'5 H Y H.A. Y GGII'!B15</f>
        <v>EVTGC</v>
      </c>
      <c r="C58" s="204">
        <f>'5 H Y H.A. Y GGII'!C15</f>
        <v>36</v>
      </c>
      <c r="D58" s="204">
        <f>'5 H Y H.A. Y GGII'!D15</f>
        <v>38</v>
      </c>
      <c r="E58" s="204">
        <f t="shared" si="1"/>
        <v>74</v>
      </c>
    </row>
    <row r="59" spans="1:6" s="1" customFormat="1" ht="19.5">
      <c r="A59" s="202" t="str">
        <f>'5 H Y H.A. Y GGII'!A16</f>
        <v>TOLETTI SET</v>
      </c>
      <c r="B59" s="203" t="str">
        <f>'5 H Y H.A. Y GGII'!B16</f>
        <v>TGC</v>
      </c>
      <c r="C59" s="204">
        <f>'5 H Y H.A. Y GGII'!C16</f>
        <v>41</v>
      </c>
      <c r="D59" s="204">
        <f>'5 H Y H.A. Y GGII'!D16</f>
        <v>39</v>
      </c>
      <c r="E59" s="204">
        <f t="shared" si="1"/>
        <v>80</v>
      </c>
    </row>
    <row r="60" spans="1:6" s="1" customFormat="1" ht="19.5">
      <c r="A60" s="202" t="str">
        <f>'5 H Y H.A. Y GGII'!A17</f>
        <v>HILBING MATIAS</v>
      </c>
      <c r="B60" s="203" t="str">
        <f>'5 H Y H.A. Y GGII'!B17</f>
        <v>EVTGC</v>
      </c>
      <c r="C60" s="204">
        <f>'5 H Y H.A. Y GGII'!C17</f>
        <v>42</v>
      </c>
      <c r="D60" s="204">
        <f>'5 H Y H.A. Y GGII'!D17</f>
        <v>41</v>
      </c>
      <c r="E60" s="204">
        <f t="shared" si="1"/>
        <v>83</v>
      </c>
    </row>
    <row r="61" spans="1:6" s="1" customFormat="1" ht="19.5">
      <c r="A61" s="202" t="str">
        <f>'5 H Y H.A. Y GGII'!A18</f>
        <v>ASTESANO LORENZO</v>
      </c>
      <c r="B61" s="203" t="str">
        <f>'5 H Y H.A. Y GGII'!B18</f>
        <v>NGC</v>
      </c>
      <c r="C61" s="204">
        <f>'5 H Y H.A. Y GGII'!C18</f>
        <v>48</v>
      </c>
      <c r="D61" s="204">
        <f>'5 H Y H.A. Y GGII'!D18</f>
        <v>41</v>
      </c>
      <c r="E61" s="204">
        <f t="shared" si="1"/>
        <v>89</v>
      </c>
    </row>
    <row r="62" spans="1:6" s="1" customFormat="1" ht="19.5">
      <c r="A62" s="202" t="str">
        <f>'5 H Y H.A. Y GGII'!A19</f>
        <v>FILIPETTI TOMAS</v>
      </c>
      <c r="B62" s="203" t="str">
        <f>'5 H Y H.A. Y GGII'!B19</f>
        <v>EVTGC</v>
      </c>
      <c r="C62" s="204">
        <f>'5 H Y H.A. Y GGII'!C19</f>
        <v>43</v>
      </c>
      <c r="D62" s="204">
        <f>'5 H Y H.A. Y GGII'!D19</f>
        <v>49</v>
      </c>
      <c r="E62" s="204">
        <f t="shared" si="1"/>
        <v>92</v>
      </c>
    </row>
    <row r="63" spans="1:6" s="1" customFormat="1" ht="19.5">
      <c r="A63" s="202" t="str">
        <f>'5 H Y H.A. Y GGII'!A20</f>
        <v>COTTINI VICTORIA</v>
      </c>
      <c r="B63" s="203" t="str">
        <f>'5 H Y H.A. Y GGII'!B20</f>
        <v>EVTGC</v>
      </c>
      <c r="C63" s="204">
        <f>'5 H Y H.A. Y GGII'!C20</f>
        <v>48</v>
      </c>
      <c r="D63" s="204">
        <f>'5 H Y H.A. Y GGII'!D20</f>
        <v>45</v>
      </c>
      <c r="E63" s="204">
        <f t="shared" si="1"/>
        <v>93</v>
      </c>
    </row>
    <row r="64" spans="1:6" s="1" customFormat="1" ht="19.5">
      <c r="A64" s="202" t="str">
        <f>'5 H Y H.A. Y GGII'!A21</f>
        <v>ARAMENDI ALEJANDRO</v>
      </c>
      <c r="B64" s="203" t="str">
        <f>'5 H Y H.A. Y GGII'!B21</f>
        <v>TGC</v>
      </c>
      <c r="C64" s="204" t="str">
        <f>'5 H Y H.A. Y GGII'!C21</f>
        <v>--</v>
      </c>
      <c r="D64" s="204">
        <f>'5 H Y H.A. Y GGII'!D21</f>
        <v>34</v>
      </c>
      <c r="E64" s="204">
        <f t="shared" si="1"/>
        <v>34</v>
      </c>
    </row>
    <row r="65" spans="1:5" s="1" customFormat="1" ht="19.5">
      <c r="A65" s="202" t="str">
        <f>'5 H Y H.A. Y GGII'!A22</f>
        <v>CASTRO FREIJO RAFAEL</v>
      </c>
      <c r="B65" s="203" t="str">
        <f>'5 H Y H.A. Y GGII'!B22</f>
        <v>TGC</v>
      </c>
      <c r="C65" s="204" t="str">
        <f>'5 H Y H.A. Y GGII'!C22</f>
        <v>--</v>
      </c>
      <c r="D65" s="204">
        <f>'5 H Y H.A. Y GGII'!D22</f>
        <v>34</v>
      </c>
      <c r="E65" s="204">
        <f t="shared" si="1"/>
        <v>34</v>
      </c>
    </row>
    <row r="66" spans="1:5" s="1" customFormat="1" ht="19.5">
      <c r="A66" s="202" t="str">
        <f>'5 H Y H.A. Y GGII'!A23</f>
        <v>ZABALETA ASTESANO JUANA</v>
      </c>
      <c r="B66" s="203" t="str">
        <f>'5 H Y H.A. Y GGII'!B23</f>
        <v>NGC</v>
      </c>
      <c r="C66" s="204" t="str">
        <f>'5 H Y H.A. Y GGII'!C23</f>
        <v>--</v>
      </c>
      <c r="D66" s="204">
        <f>'5 H Y H.A. Y GGII'!D23</f>
        <v>41</v>
      </c>
      <c r="E66" s="204">
        <f t="shared" si="1"/>
        <v>41</v>
      </c>
    </row>
    <row r="67" spans="1:5" s="1" customFormat="1" ht="19.5">
      <c r="A67" s="202" t="str">
        <f>'5 H Y H.A. Y GGII'!A24</f>
        <v>FILIPPETTI JUAN</v>
      </c>
      <c r="B67" s="203" t="str">
        <f>'5 H Y H.A. Y GGII'!B24</f>
        <v>EVTGC</v>
      </c>
      <c r="C67" s="204" t="str">
        <f>'5 H Y H.A. Y GGII'!C24</f>
        <v>--</v>
      </c>
      <c r="D67" s="204">
        <f>'5 H Y H.A. Y GGII'!D24</f>
        <v>46</v>
      </c>
      <c r="E67" s="204">
        <f t="shared" si="1"/>
        <v>46</v>
      </c>
    </row>
    <row r="68" spans="1:5" s="1" customFormat="1" ht="19.5" thickBot="1"/>
    <row r="69" spans="1:5" s="1" customFormat="1" ht="20.25" thickBot="1">
      <c r="A69" s="296" t="str">
        <f>'5 H Y H.A. Y GGII'!A31:E31</f>
        <v>GOLFISTAS INTEGRADOS</v>
      </c>
      <c r="B69" s="297"/>
      <c r="C69" s="297"/>
      <c r="D69" s="297"/>
      <c r="E69" s="298"/>
    </row>
    <row r="70" spans="1:5" s="1" customFormat="1" ht="20.25" thickBot="1">
      <c r="A70" s="4" t="s">
        <v>0</v>
      </c>
      <c r="B70" s="4" t="s">
        <v>9</v>
      </c>
      <c r="C70" s="4" t="s">
        <v>60</v>
      </c>
      <c r="D70" s="4" t="s">
        <v>61</v>
      </c>
      <c r="E70" s="4" t="s">
        <v>8</v>
      </c>
    </row>
    <row r="71" spans="1:5" s="1" customFormat="1" ht="19.5">
      <c r="A71" s="202" t="str">
        <f>'5 H Y H.A. Y GGII'!A33</f>
        <v>JEPERSEN JUAN PEDRO</v>
      </c>
      <c r="B71" s="203" t="str">
        <f>'5 H Y H.A. Y GGII'!B33</f>
        <v>NGC</v>
      </c>
      <c r="C71" s="204" t="str">
        <f>'5 H Y H.A. Y GGII'!C33</f>
        <v>--</v>
      </c>
      <c r="D71" s="204">
        <f>'5 H Y H.A. Y GGII'!D33</f>
        <v>22</v>
      </c>
      <c r="E71" s="204">
        <f>'5 H Y H.A. Y GGII'!E33</f>
        <v>22</v>
      </c>
    </row>
    <row r="72" spans="1:5" s="1" customFormat="1" ht="19.5">
      <c r="A72" s="202" t="str">
        <f>'5 H Y H.A. Y GGII'!A34</f>
        <v>RETTA PEDRO JOSE</v>
      </c>
      <c r="B72" s="203" t="str">
        <f>'5 H Y H.A. Y GGII'!B34</f>
        <v>NGC</v>
      </c>
      <c r="C72" s="204" t="str">
        <f>'5 H Y H.A. Y GGII'!C34</f>
        <v>--</v>
      </c>
      <c r="D72" s="204">
        <f>'5 H Y H.A. Y GGII'!D34</f>
        <v>24</v>
      </c>
      <c r="E72" s="204">
        <f>'5 H Y H.A. Y GGII'!E34</f>
        <v>24</v>
      </c>
    </row>
    <row r="73" spans="1:5" s="1" customFormat="1"/>
    <row r="74" spans="1:5" s="1" customFormat="1"/>
    <row r="75" spans="1:5" s="1" customFormat="1"/>
    <row r="76" spans="1:5" s="1" customFormat="1"/>
    <row r="77" spans="1:5" s="1" customFormat="1"/>
    <row r="78" spans="1:5" s="1" customFormat="1"/>
    <row r="79" spans="1:5" s="1" customFormat="1"/>
    <row r="80" spans="1:5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</sheetData>
  <mergeCells count="15">
    <mergeCell ref="A46:E46"/>
    <mergeCell ref="A51:E51"/>
    <mergeCell ref="A69:E69"/>
    <mergeCell ref="A32:E32"/>
    <mergeCell ref="A38:E38"/>
    <mergeCell ref="A26:E26"/>
    <mergeCell ref="A1:D1"/>
    <mergeCell ref="A2:D2"/>
    <mergeCell ref="A3:D3"/>
    <mergeCell ref="A4:D4"/>
    <mergeCell ref="A5:D5"/>
    <mergeCell ref="A6:D6"/>
    <mergeCell ref="A8:E8"/>
    <mergeCell ref="A14:E14"/>
    <mergeCell ref="A20:E20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L128"/>
  <sheetViews>
    <sheetView zoomScaleNormal="100" workbookViewId="0">
      <selection sqref="A1:H1"/>
    </sheetView>
  </sheetViews>
  <sheetFormatPr baseColWidth="10" defaultRowHeight="18"/>
  <cols>
    <col min="1" max="1" width="5.5703125" style="69" bestFit="1" customWidth="1"/>
    <col min="2" max="2" width="3.42578125" style="26" customWidth="1"/>
    <col min="3" max="3" width="21.7109375" style="65" customWidth="1"/>
    <col min="4" max="4" width="4.7109375" style="64" customWidth="1"/>
    <col min="5" max="5" width="21.7109375" style="65" customWidth="1"/>
    <col min="6" max="6" width="4.7109375" style="64" customWidth="1"/>
    <col min="7" max="7" width="21.7109375" style="65" customWidth="1"/>
    <col min="8" max="8" width="4.7109375" style="64" customWidth="1"/>
    <col min="9" max="9" width="2" style="26" bestFit="1" customWidth="1"/>
    <col min="10" max="10" width="3.7109375" bestFit="1" customWidth="1"/>
    <col min="11" max="11" width="4" style="26" bestFit="1" customWidth="1"/>
    <col min="12" max="12" width="24.85546875" style="26" bestFit="1" customWidth="1"/>
    <col min="13" max="13" width="4" style="26" bestFit="1" customWidth="1"/>
    <col min="14" max="14" width="11.42578125" style="26"/>
    <col min="15" max="15" width="4" style="26" bestFit="1" customWidth="1"/>
    <col min="16" max="16384" width="11.42578125" style="26"/>
  </cols>
  <sheetData>
    <row r="1" spans="1:9" s="36" customFormat="1" ht="20.25">
      <c r="A1" s="336" t="s">
        <v>65</v>
      </c>
      <c r="B1" s="336"/>
      <c r="C1" s="336"/>
      <c r="D1" s="336"/>
      <c r="E1" s="336"/>
      <c r="F1" s="336"/>
      <c r="G1" s="336"/>
      <c r="H1" s="336"/>
    </row>
    <row r="2" spans="1:9" s="36" customFormat="1" ht="20.25">
      <c r="A2" s="336" t="s">
        <v>66</v>
      </c>
      <c r="B2" s="336"/>
      <c r="C2" s="336"/>
      <c r="D2" s="336"/>
      <c r="E2" s="336"/>
      <c r="F2" s="336"/>
      <c r="G2" s="336"/>
      <c r="H2" s="336"/>
    </row>
    <row r="3" spans="1:9" s="36" customFormat="1" ht="21" thickBot="1">
      <c r="A3" s="97"/>
      <c r="B3" s="97"/>
      <c r="C3" s="97"/>
      <c r="D3" s="97"/>
      <c r="E3" s="97"/>
      <c r="F3" s="97"/>
      <c r="G3" s="97"/>
      <c r="H3" s="97"/>
    </row>
    <row r="4" spans="1:9" s="36" customFormat="1" ht="15.75" thickBot="1">
      <c r="A4" s="337" t="s">
        <v>7</v>
      </c>
      <c r="B4" s="338"/>
      <c r="C4" s="338"/>
      <c r="D4" s="338"/>
      <c r="E4" s="338"/>
      <c r="F4" s="338"/>
      <c r="G4" s="338"/>
      <c r="H4" s="339"/>
    </row>
    <row r="5" spans="1:9" s="98" customFormat="1" ht="15">
      <c r="A5" s="340" t="s">
        <v>67</v>
      </c>
      <c r="B5" s="340"/>
      <c r="C5" s="340"/>
      <c r="D5" s="340"/>
      <c r="E5" s="340"/>
      <c r="F5" s="340"/>
      <c r="G5" s="340"/>
      <c r="H5" s="340"/>
    </row>
    <row r="6" spans="1:9" s="36" customFormat="1" ht="15">
      <c r="A6" s="341" t="s">
        <v>68</v>
      </c>
      <c r="B6" s="342"/>
      <c r="C6" s="342"/>
      <c r="D6" s="342"/>
      <c r="E6" s="342"/>
      <c r="F6" s="342"/>
      <c r="G6" s="342"/>
      <c r="H6" s="343"/>
    </row>
    <row r="7" spans="1:9" s="98" customFormat="1" ht="15.75">
      <c r="A7" s="344" t="s">
        <v>69</v>
      </c>
      <c r="B7" s="344"/>
      <c r="C7" s="344"/>
      <c r="D7" s="344"/>
      <c r="E7" s="344"/>
      <c r="F7" s="344"/>
      <c r="G7" s="344"/>
      <c r="H7" s="344"/>
    </row>
    <row r="8" spans="1:9" s="98" customFormat="1" ht="15.75">
      <c r="A8" s="38"/>
      <c r="B8" s="38"/>
      <c r="C8" s="38"/>
      <c r="D8" s="38"/>
      <c r="E8" s="38"/>
      <c r="F8" s="38"/>
      <c r="G8" s="38"/>
      <c r="H8" s="38"/>
    </row>
    <row r="9" spans="1:9" s="98" customFormat="1" ht="15">
      <c r="A9" s="345" t="s">
        <v>70</v>
      </c>
      <c r="B9" s="345"/>
      <c r="C9" s="345"/>
      <c r="D9" s="345"/>
      <c r="E9" s="345"/>
      <c r="F9" s="345"/>
      <c r="G9" s="345"/>
      <c r="H9" s="345"/>
    </row>
    <row r="10" spans="1:9" s="98" customFormat="1" ht="15.75" thickBot="1">
      <c r="A10" s="346"/>
      <c r="B10" s="346"/>
      <c r="C10" s="346"/>
      <c r="D10" s="346"/>
      <c r="E10" s="346"/>
      <c r="F10" s="346"/>
      <c r="G10" s="346"/>
      <c r="H10" s="346"/>
    </row>
    <row r="11" spans="1:9" s="98" customFormat="1" ht="16.5" thickBot="1">
      <c r="A11" s="38"/>
      <c r="B11" s="38"/>
      <c r="C11" s="38"/>
      <c r="D11" s="38"/>
      <c r="E11" s="38"/>
      <c r="F11" s="38"/>
      <c r="G11" s="38"/>
      <c r="H11" s="38"/>
    </row>
    <row r="12" spans="1:9" s="100" customFormat="1" ht="13.5" thickBot="1">
      <c r="A12" s="347" t="s">
        <v>71</v>
      </c>
      <c r="B12" s="348"/>
      <c r="C12" s="348"/>
      <c r="D12" s="348"/>
      <c r="E12" s="348"/>
      <c r="F12" s="348"/>
      <c r="G12" s="348"/>
      <c r="H12" s="349"/>
    </row>
    <row r="13" spans="1:9" s="100" customFormat="1" ht="13.5" thickBot="1">
      <c r="A13" s="333" t="s">
        <v>72</v>
      </c>
      <c r="B13" s="350"/>
      <c r="C13" s="350"/>
      <c r="D13" s="350"/>
      <c r="E13" s="350"/>
      <c r="F13" s="350"/>
      <c r="G13" s="350"/>
      <c r="H13" s="351"/>
      <c r="I13" s="101"/>
    </row>
    <row r="14" spans="1:9" s="100" customFormat="1" ht="12.75">
      <c r="A14" s="219">
        <v>0.375</v>
      </c>
      <c r="B14" s="103"/>
      <c r="C14" s="104" t="s">
        <v>73</v>
      </c>
      <c r="D14" s="105">
        <v>34.1</v>
      </c>
      <c r="E14" s="104" t="s">
        <v>74</v>
      </c>
      <c r="F14" s="105">
        <v>29.7</v>
      </c>
      <c r="G14" s="106" t="s">
        <v>75</v>
      </c>
      <c r="H14" s="107">
        <v>2.2000000000000002</v>
      </c>
      <c r="I14" s="13">
        <f t="shared" ref="I14:I66" si="0">COUNTA(C14,E14,G14)</f>
        <v>3</v>
      </c>
    </row>
    <row r="15" spans="1:9" s="100" customFormat="1" ht="12.75">
      <c r="A15" s="220">
        <v>0.38124999999999998</v>
      </c>
      <c r="B15" s="109"/>
      <c r="C15" s="110" t="s">
        <v>76</v>
      </c>
      <c r="D15" s="111">
        <v>28.7</v>
      </c>
      <c r="E15" s="110" t="s">
        <v>77</v>
      </c>
      <c r="F15" s="111">
        <v>27.5</v>
      </c>
      <c r="G15" s="110" t="s">
        <v>40</v>
      </c>
      <c r="H15" s="112">
        <v>24.1</v>
      </c>
      <c r="I15" s="13">
        <f t="shared" si="0"/>
        <v>3</v>
      </c>
    </row>
    <row r="16" spans="1:9" s="100" customFormat="1" ht="12.75">
      <c r="A16" s="219">
        <v>0.38750000000000001</v>
      </c>
      <c r="B16" s="109"/>
      <c r="C16" s="110" t="s">
        <v>78</v>
      </c>
      <c r="D16" s="111">
        <v>23.3</v>
      </c>
      <c r="E16" s="110" t="s">
        <v>41</v>
      </c>
      <c r="F16" s="111">
        <v>21.7</v>
      </c>
      <c r="G16" s="110" t="s">
        <v>79</v>
      </c>
      <c r="H16" s="112">
        <v>19.399999999999999</v>
      </c>
      <c r="I16" s="13">
        <f t="shared" si="0"/>
        <v>3</v>
      </c>
    </row>
    <row r="17" spans="1:9" s="100" customFormat="1" ht="13.5" thickBot="1">
      <c r="A17" s="220">
        <v>0.39374999999999999</v>
      </c>
      <c r="B17" s="113"/>
      <c r="C17" s="114" t="s">
        <v>80</v>
      </c>
      <c r="D17" s="115">
        <v>15</v>
      </c>
      <c r="E17" s="114" t="s">
        <v>81</v>
      </c>
      <c r="F17" s="115">
        <v>14.3</v>
      </c>
      <c r="G17" s="114" t="s">
        <v>82</v>
      </c>
      <c r="H17" s="116">
        <v>8.1999999999999993</v>
      </c>
      <c r="I17" s="13">
        <f t="shared" si="0"/>
        <v>3</v>
      </c>
    </row>
    <row r="18" spans="1:9" s="100" customFormat="1" ht="13.5" thickBot="1">
      <c r="A18" s="333" t="s">
        <v>83</v>
      </c>
      <c r="B18" s="350"/>
      <c r="C18" s="350"/>
      <c r="D18" s="350"/>
      <c r="E18" s="350"/>
      <c r="F18" s="350"/>
      <c r="G18" s="350"/>
      <c r="H18" s="351"/>
      <c r="I18" s="101">
        <f t="shared" si="0"/>
        <v>0</v>
      </c>
    </row>
    <row r="19" spans="1:9" s="100" customFormat="1" ht="12.75">
      <c r="A19" s="219">
        <v>0.4</v>
      </c>
      <c r="B19" s="103"/>
      <c r="C19" s="104" t="s">
        <v>84</v>
      </c>
      <c r="D19" s="105">
        <v>31.4</v>
      </c>
      <c r="E19" s="104" t="s">
        <v>42</v>
      </c>
      <c r="F19" s="105">
        <v>16.100000000000001</v>
      </c>
      <c r="G19" s="104"/>
      <c r="H19" s="107"/>
      <c r="I19" s="13">
        <f t="shared" si="0"/>
        <v>2</v>
      </c>
    </row>
    <row r="20" spans="1:9" s="100" customFormat="1" ht="12.75">
      <c r="A20" s="220">
        <v>0.40625</v>
      </c>
      <c r="B20" s="109"/>
      <c r="C20" s="110" t="s">
        <v>85</v>
      </c>
      <c r="D20" s="111">
        <v>13.9</v>
      </c>
      <c r="E20" s="110" t="s">
        <v>86</v>
      </c>
      <c r="F20" s="111">
        <v>12.8</v>
      </c>
      <c r="G20" s="110"/>
      <c r="H20" s="112"/>
      <c r="I20" s="13">
        <f t="shared" si="0"/>
        <v>2</v>
      </c>
    </row>
    <row r="21" spans="1:9" s="100" customFormat="1" ht="12.75">
      <c r="A21" s="219">
        <v>0.41249999999999998</v>
      </c>
      <c r="B21" s="109"/>
      <c r="C21" s="110" t="s">
        <v>43</v>
      </c>
      <c r="D21" s="111">
        <v>11.9</v>
      </c>
      <c r="E21" s="222" t="s">
        <v>87</v>
      </c>
      <c r="F21" s="111">
        <v>11.6</v>
      </c>
      <c r="G21" s="110" t="s">
        <v>88</v>
      </c>
      <c r="H21" s="112">
        <v>7.7</v>
      </c>
      <c r="I21" s="13">
        <v>2</v>
      </c>
    </row>
    <row r="22" spans="1:9" s="100" customFormat="1" ht="13.5" thickBot="1">
      <c r="A22" s="220">
        <v>0.41875000000000001</v>
      </c>
      <c r="B22" s="113"/>
      <c r="C22" s="114" t="s">
        <v>89</v>
      </c>
      <c r="D22" s="115">
        <v>6.1</v>
      </c>
      <c r="E22" s="114" t="s">
        <v>90</v>
      </c>
      <c r="F22" s="115">
        <v>5.4</v>
      </c>
      <c r="G22" s="114" t="s">
        <v>91</v>
      </c>
      <c r="H22" s="117">
        <v>1.3</v>
      </c>
      <c r="I22" s="13">
        <f t="shared" si="0"/>
        <v>3</v>
      </c>
    </row>
    <row r="23" spans="1:9" s="100" customFormat="1" ht="13.5" thickBot="1">
      <c r="A23" s="333" t="s">
        <v>92</v>
      </c>
      <c r="B23" s="350"/>
      <c r="C23" s="350"/>
      <c r="D23" s="350"/>
      <c r="E23" s="350"/>
      <c r="F23" s="350"/>
      <c r="G23" s="350"/>
      <c r="H23" s="351"/>
      <c r="I23" s="101">
        <f t="shared" si="0"/>
        <v>0</v>
      </c>
    </row>
    <row r="24" spans="1:9" s="100" customFormat="1" ht="12.75">
      <c r="A24" s="219">
        <v>0.42499999999999999</v>
      </c>
      <c r="B24" s="103"/>
      <c r="C24" s="104" t="s">
        <v>93</v>
      </c>
      <c r="D24" s="105">
        <v>26.4</v>
      </c>
      <c r="E24" s="104" t="s">
        <v>94</v>
      </c>
      <c r="F24" s="105">
        <v>22.8</v>
      </c>
      <c r="G24" s="104" t="s">
        <v>95</v>
      </c>
      <c r="H24" s="107">
        <v>19.600000000000001</v>
      </c>
      <c r="I24" s="13">
        <f t="shared" si="0"/>
        <v>3</v>
      </c>
    </row>
    <row r="25" spans="1:9" s="100" customFormat="1" ht="12.75">
      <c r="A25" s="220">
        <v>0.43125000000000002</v>
      </c>
      <c r="B25" s="109"/>
      <c r="C25" s="110" t="s">
        <v>37</v>
      </c>
      <c r="D25" s="111">
        <v>16.7</v>
      </c>
      <c r="E25" s="110" t="s">
        <v>96</v>
      </c>
      <c r="F25" s="111">
        <v>15.7</v>
      </c>
      <c r="G25" s="110" t="s">
        <v>97</v>
      </c>
      <c r="H25" s="112">
        <v>8.6</v>
      </c>
      <c r="I25" s="13">
        <f t="shared" si="0"/>
        <v>3</v>
      </c>
    </row>
    <row r="26" spans="1:9" s="100" customFormat="1" ht="12.75">
      <c r="A26" s="219">
        <v>0.4375</v>
      </c>
      <c r="B26" s="109"/>
      <c r="C26" s="110" t="s">
        <v>98</v>
      </c>
      <c r="D26" s="111">
        <v>4.9000000000000004</v>
      </c>
      <c r="E26" s="110" t="s">
        <v>99</v>
      </c>
      <c r="F26" s="111">
        <v>4.8</v>
      </c>
      <c r="G26" s="110" t="s">
        <v>100</v>
      </c>
      <c r="H26" s="112">
        <v>4.7</v>
      </c>
      <c r="I26" s="13">
        <f t="shared" si="0"/>
        <v>3</v>
      </c>
    </row>
    <row r="27" spans="1:9" s="100" customFormat="1" ht="12.75">
      <c r="A27" s="220">
        <v>0.44374999999999998</v>
      </c>
      <c r="B27" s="109"/>
      <c r="C27" s="110" t="s">
        <v>101</v>
      </c>
      <c r="D27" s="111">
        <v>4.3</v>
      </c>
      <c r="E27" s="110" t="s">
        <v>102</v>
      </c>
      <c r="F27" s="111">
        <v>3.6</v>
      </c>
      <c r="G27" s="110" t="s">
        <v>103</v>
      </c>
      <c r="H27" s="112">
        <v>2.6</v>
      </c>
      <c r="I27" s="13">
        <f t="shared" si="0"/>
        <v>3</v>
      </c>
    </row>
    <row r="28" spans="1:9" s="100" customFormat="1" ht="12.75">
      <c r="A28" s="219">
        <v>0.45</v>
      </c>
      <c r="B28" s="109"/>
      <c r="C28" s="110" t="s">
        <v>104</v>
      </c>
      <c r="D28" s="111">
        <v>2.6</v>
      </c>
      <c r="E28" s="118" t="s">
        <v>105</v>
      </c>
      <c r="F28" s="111">
        <v>1.8</v>
      </c>
      <c r="G28" s="110" t="s">
        <v>106</v>
      </c>
      <c r="H28" s="112">
        <v>0.7</v>
      </c>
      <c r="I28" s="13">
        <f t="shared" si="0"/>
        <v>3</v>
      </c>
    </row>
    <row r="29" spans="1:9" s="100" customFormat="1" ht="13.5" thickBot="1">
      <c r="A29" s="220">
        <v>0.45624999999999999</v>
      </c>
      <c r="B29" s="113"/>
      <c r="C29" s="114" t="s">
        <v>107</v>
      </c>
      <c r="D29" s="115">
        <v>0.6</v>
      </c>
      <c r="E29" s="119" t="s">
        <v>108</v>
      </c>
      <c r="F29" s="115">
        <v>0.5</v>
      </c>
      <c r="G29" s="114" t="s">
        <v>109</v>
      </c>
      <c r="H29" s="117">
        <v>-0.2</v>
      </c>
      <c r="I29" s="13">
        <f t="shared" si="0"/>
        <v>3</v>
      </c>
    </row>
    <row r="30" spans="1:9" s="100" customFormat="1" ht="13.5" thickBot="1">
      <c r="A30" s="333" t="s">
        <v>110</v>
      </c>
      <c r="B30" s="334"/>
      <c r="C30" s="334"/>
      <c r="D30" s="334"/>
      <c r="E30" s="334"/>
      <c r="F30" s="334"/>
      <c r="G30" s="334"/>
      <c r="H30" s="335"/>
      <c r="I30" s="101">
        <f t="shared" si="0"/>
        <v>0</v>
      </c>
    </row>
    <row r="31" spans="1:9" s="100" customFormat="1" ht="12.75">
      <c r="A31" s="223">
        <v>0.46250000000000002</v>
      </c>
      <c r="B31" s="120"/>
      <c r="C31" s="121" t="s">
        <v>111</v>
      </c>
      <c r="D31" s="122">
        <v>9.1999999999999993</v>
      </c>
      <c r="E31" s="121" t="s">
        <v>112</v>
      </c>
      <c r="F31" s="122">
        <v>8.4</v>
      </c>
      <c r="G31" s="121" t="s">
        <v>113</v>
      </c>
      <c r="H31" s="123">
        <v>3.5</v>
      </c>
      <c r="I31" s="13">
        <f t="shared" si="0"/>
        <v>3</v>
      </c>
    </row>
    <row r="32" spans="1:9" s="100" customFormat="1" ht="12.75">
      <c r="A32" s="108">
        <v>0.46875</v>
      </c>
      <c r="B32" s="109"/>
      <c r="C32" s="110" t="s">
        <v>114</v>
      </c>
      <c r="D32" s="111">
        <v>17.8</v>
      </c>
      <c r="E32" s="110" t="s">
        <v>115</v>
      </c>
      <c r="F32" s="111">
        <v>16</v>
      </c>
      <c r="G32" s="110" t="s">
        <v>116</v>
      </c>
      <c r="H32" s="112">
        <v>9.4</v>
      </c>
      <c r="I32" s="13">
        <f t="shared" si="0"/>
        <v>3</v>
      </c>
    </row>
    <row r="33" spans="1:10" s="100" customFormat="1" ht="12.75">
      <c r="A33" s="108">
        <v>0.47499999999999998</v>
      </c>
      <c r="B33" s="109"/>
      <c r="C33" s="110" t="s">
        <v>38</v>
      </c>
      <c r="D33" s="111">
        <v>27.9</v>
      </c>
      <c r="E33" s="110" t="s">
        <v>117</v>
      </c>
      <c r="F33" s="111">
        <v>27.2</v>
      </c>
      <c r="G33" s="110" t="s">
        <v>39</v>
      </c>
      <c r="H33" s="112">
        <v>23.3</v>
      </c>
      <c r="I33" s="13">
        <f t="shared" si="0"/>
        <v>3</v>
      </c>
    </row>
    <row r="34" spans="1:10" s="100" customFormat="1" ht="13.5" thickBot="1">
      <c r="A34" s="108">
        <v>0.48125000000000001</v>
      </c>
      <c r="B34" s="109"/>
      <c r="C34" s="110" t="s">
        <v>118</v>
      </c>
      <c r="D34" s="111">
        <v>29.7</v>
      </c>
      <c r="E34" s="110" t="s">
        <v>119</v>
      </c>
      <c r="F34" s="111">
        <v>29.1</v>
      </c>
      <c r="G34" s="110" t="s">
        <v>120</v>
      </c>
      <c r="H34" s="112">
        <v>28.6</v>
      </c>
      <c r="I34" s="13">
        <f t="shared" si="0"/>
        <v>3</v>
      </c>
    </row>
    <row r="35" spans="1:10" s="100" customFormat="1" ht="13.5" thickBot="1">
      <c r="A35" s="124">
        <v>0.48749999999999999</v>
      </c>
      <c r="B35" s="125"/>
      <c r="C35" s="126" t="s">
        <v>121</v>
      </c>
      <c r="D35" s="127">
        <v>54</v>
      </c>
      <c r="E35" s="126" t="s">
        <v>122</v>
      </c>
      <c r="F35" s="127">
        <v>44.6</v>
      </c>
      <c r="G35" s="126"/>
      <c r="H35" s="128"/>
      <c r="I35" s="13">
        <f t="shared" si="0"/>
        <v>2</v>
      </c>
      <c r="J35" s="129">
        <f>SUM(I14:I35)</f>
        <v>53</v>
      </c>
    </row>
    <row r="36" spans="1:10" s="100" customFormat="1" ht="13.5" thickBot="1">
      <c r="I36" s="101">
        <f t="shared" si="0"/>
        <v>0</v>
      </c>
    </row>
    <row r="37" spans="1:10" s="100" customFormat="1" ht="13.5" thickBot="1">
      <c r="A37" s="364" t="s">
        <v>123</v>
      </c>
      <c r="B37" s="365"/>
      <c r="C37" s="365"/>
      <c r="D37" s="365"/>
      <c r="E37" s="365"/>
      <c r="F37" s="365"/>
      <c r="G37" s="365"/>
      <c r="H37" s="366"/>
      <c r="I37" s="101">
        <f t="shared" si="0"/>
        <v>0</v>
      </c>
    </row>
    <row r="38" spans="1:10" s="100" customFormat="1" ht="13.5" thickBot="1">
      <c r="A38" s="352" t="s">
        <v>71</v>
      </c>
      <c r="B38" s="353"/>
      <c r="C38" s="353"/>
      <c r="D38" s="353"/>
      <c r="E38" s="353"/>
      <c r="F38" s="353"/>
      <c r="G38" s="353"/>
      <c r="H38" s="354"/>
      <c r="I38" s="101">
        <f t="shared" si="0"/>
        <v>0</v>
      </c>
    </row>
    <row r="39" spans="1:10" s="100" customFormat="1" ht="13.5" thickBot="1">
      <c r="A39" s="333" t="s">
        <v>124</v>
      </c>
      <c r="B39" s="334"/>
      <c r="C39" s="334"/>
      <c r="D39" s="334"/>
      <c r="E39" s="334"/>
      <c r="F39" s="334"/>
      <c r="G39" s="334"/>
      <c r="H39" s="335"/>
      <c r="I39" s="101">
        <f t="shared" si="0"/>
        <v>0</v>
      </c>
    </row>
    <row r="40" spans="1:10" s="100" customFormat="1" ht="12.75">
      <c r="A40" s="220">
        <v>0.49375000000000002</v>
      </c>
      <c r="B40" s="120"/>
      <c r="C40" s="130" t="s">
        <v>125</v>
      </c>
      <c r="D40" s="131">
        <v>0</v>
      </c>
      <c r="E40" s="130" t="s">
        <v>126</v>
      </c>
      <c r="F40" s="132">
        <v>54</v>
      </c>
      <c r="G40" s="130"/>
      <c r="H40" s="133"/>
      <c r="I40" s="13">
        <f t="shared" si="0"/>
        <v>2</v>
      </c>
    </row>
    <row r="41" spans="1:10" s="100" customFormat="1" ht="12.75">
      <c r="A41" s="219">
        <v>0.5</v>
      </c>
      <c r="B41" s="109"/>
      <c r="C41" s="134" t="s">
        <v>50</v>
      </c>
      <c r="D41" s="135">
        <v>51.5</v>
      </c>
      <c r="E41" s="134" t="s">
        <v>127</v>
      </c>
      <c r="F41" s="136">
        <v>0</v>
      </c>
      <c r="G41" s="110"/>
      <c r="H41" s="137"/>
      <c r="I41" s="13">
        <f t="shared" si="0"/>
        <v>2</v>
      </c>
    </row>
    <row r="42" spans="1:10" s="100" customFormat="1" ht="12.75">
      <c r="A42" s="220">
        <v>0.50624999999999998</v>
      </c>
      <c r="B42" s="109"/>
      <c r="C42" s="134" t="s">
        <v>128</v>
      </c>
      <c r="D42" s="135">
        <v>0</v>
      </c>
      <c r="E42" s="134" t="s">
        <v>129</v>
      </c>
      <c r="F42" s="135">
        <v>0</v>
      </c>
      <c r="G42" s="134" t="s">
        <v>130</v>
      </c>
      <c r="H42" s="138">
        <v>34.4</v>
      </c>
      <c r="I42" s="13">
        <f t="shared" si="0"/>
        <v>3</v>
      </c>
    </row>
    <row r="43" spans="1:10" s="100" customFormat="1" ht="12.75">
      <c r="A43" s="219">
        <v>0.51249999999999996</v>
      </c>
      <c r="B43" s="109"/>
      <c r="C43" s="134" t="s">
        <v>131</v>
      </c>
      <c r="D43" s="135">
        <v>47.1</v>
      </c>
      <c r="E43" s="134" t="s">
        <v>132</v>
      </c>
      <c r="F43" s="135">
        <v>38.700000000000003</v>
      </c>
      <c r="G43" s="134" t="s">
        <v>133</v>
      </c>
      <c r="H43" s="138">
        <v>42</v>
      </c>
      <c r="I43" s="13">
        <f t="shared" si="0"/>
        <v>3</v>
      </c>
    </row>
    <row r="44" spans="1:10" s="100" customFormat="1" ht="12.75">
      <c r="A44" s="220">
        <v>0.51874999999999905</v>
      </c>
      <c r="B44" s="109"/>
      <c r="C44" s="134" t="s">
        <v>134</v>
      </c>
      <c r="D44" s="135">
        <v>39.799999999999997</v>
      </c>
      <c r="E44" s="134" t="s">
        <v>135</v>
      </c>
      <c r="F44" s="136">
        <v>17.8</v>
      </c>
      <c r="G44" s="134" t="s">
        <v>136</v>
      </c>
      <c r="H44" s="139">
        <v>29.2</v>
      </c>
      <c r="I44" s="13">
        <f t="shared" si="0"/>
        <v>3</v>
      </c>
    </row>
    <row r="45" spans="1:10" s="100" customFormat="1" ht="12.75">
      <c r="A45" s="219">
        <v>0.52499999999999902</v>
      </c>
      <c r="B45" s="109"/>
      <c r="C45" s="140" t="s">
        <v>137</v>
      </c>
      <c r="D45" s="135">
        <v>0</v>
      </c>
      <c r="E45" s="140" t="s">
        <v>138</v>
      </c>
      <c r="F45" s="136">
        <v>54</v>
      </c>
      <c r="G45" s="134"/>
      <c r="H45" s="139"/>
      <c r="I45" s="13">
        <f t="shared" si="0"/>
        <v>2</v>
      </c>
    </row>
    <row r="46" spans="1:10" s="100" customFormat="1" ht="12.75">
      <c r="A46" s="220">
        <v>0.531249999999999</v>
      </c>
      <c r="B46" s="109"/>
      <c r="C46" s="140" t="s">
        <v>139</v>
      </c>
      <c r="D46" s="135">
        <v>47.4</v>
      </c>
      <c r="E46" s="140" t="s">
        <v>140</v>
      </c>
      <c r="F46" s="136">
        <v>29.3</v>
      </c>
      <c r="G46" s="134"/>
      <c r="H46" s="139"/>
      <c r="I46" s="13">
        <f t="shared" si="0"/>
        <v>2</v>
      </c>
    </row>
    <row r="47" spans="1:10" s="100" customFormat="1" ht="13.5" thickBot="1">
      <c r="A47" s="219">
        <v>0.53749999999999898</v>
      </c>
      <c r="B47" s="125"/>
      <c r="C47" s="141" t="s">
        <v>141</v>
      </c>
      <c r="D47" s="142">
        <v>54</v>
      </c>
      <c r="E47" s="141" t="s">
        <v>142</v>
      </c>
      <c r="F47" s="143">
        <v>42.3</v>
      </c>
      <c r="G47" s="141" t="s">
        <v>143</v>
      </c>
      <c r="H47" s="144">
        <v>27.1</v>
      </c>
      <c r="I47" s="13">
        <f t="shared" si="0"/>
        <v>3</v>
      </c>
    </row>
    <row r="48" spans="1:10" s="100" customFormat="1" ht="13.5" thickBot="1">
      <c r="A48" s="333" t="s">
        <v>144</v>
      </c>
      <c r="B48" s="367"/>
      <c r="C48" s="367"/>
      <c r="D48" s="367"/>
      <c r="E48" s="367"/>
      <c r="F48" s="367"/>
      <c r="G48" s="367"/>
      <c r="H48" s="368"/>
      <c r="I48" s="101">
        <f t="shared" si="0"/>
        <v>0</v>
      </c>
    </row>
    <row r="49" spans="1:9" s="100" customFormat="1" ht="12.75">
      <c r="A49" s="220">
        <v>0.54374999999999896</v>
      </c>
      <c r="B49" s="103"/>
      <c r="C49" s="145" t="s">
        <v>145</v>
      </c>
      <c r="D49" s="146">
        <v>47</v>
      </c>
      <c r="E49" s="145" t="s">
        <v>146</v>
      </c>
      <c r="F49" s="147">
        <v>32</v>
      </c>
      <c r="G49" s="145" t="s">
        <v>147</v>
      </c>
      <c r="H49" s="148">
        <v>0</v>
      </c>
      <c r="I49" s="13">
        <f t="shared" si="0"/>
        <v>3</v>
      </c>
    </row>
    <row r="50" spans="1:9" s="100" customFormat="1" ht="12.75">
      <c r="A50" s="219">
        <v>0.54999999999999905</v>
      </c>
      <c r="B50" s="109"/>
      <c r="C50" s="134" t="s">
        <v>51</v>
      </c>
      <c r="D50" s="135">
        <v>54</v>
      </c>
      <c r="E50" s="134" t="s">
        <v>148</v>
      </c>
      <c r="F50" s="136">
        <v>0</v>
      </c>
      <c r="G50" s="134" t="s">
        <v>149</v>
      </c>
      <c r="H50" s="139">
        <v>52.6</v>
      </c>
      <c r="I50" s="13">
        <f t="shared" si="0"/>
        <v>3</v>
      </c>
    </row>
    <row r="51" spans="1:9" s="100" customFormat="1" ht="12.75">
      <c r="A51" s="220">
        <v>0.55624999999999902</v>
      </c>
      <c r="B51" s="109"/>
      <c r="C51" s="134" t="s">
        <v>150</v>
      </c>
      <c r="D51" s="135">
        <v>0</v>
      </c>
      <c r="E51" s="134" t="s">
        <v>151</v>
      </c>
      <c r="F51" s="136">
        <v>0</v>
      </c>
      <c r="G51" s="134" t="s">
        <v>152</v>
      </c>
      <c r="H51" s="139">
        <v>43.3</v>
      </c>
      <c r="I51" s="13">
        <f t="shared" si="0"/>
        <v>3</v>
      </c>
    </row>
    <row r="52" spans="1:9" s="100" customFormat="1" ht="12.75">
      <c r="A52" s="219">
        <v>0.562499999999999</v>
      </c>
      <c r="B52" s="109"/>
      <c r="C52" s="134" t="s">
        <v>153</v>
      </c>
      <c r="D52" s="135">
        <v>0</v>
      </c>
      <c r="E52" s="134" t="s">
        <v>154</v>
      </c>
      <c r="F52" s="136">
        <v>0</v>
      </c>
      <c r="G52" s="134" t="s">
        <v>155</v>
      </c>
      <c r="H52" s="139">
        <v>0</v>
      </c>
      <c r="I52" s="13">
        <f t="shared" si="0"/>
        <v>3</v>
      </c>
    </row>
    <row r="53" spans="1:9" s="100" customFormat="1" ht="13.5" thickBot="1">
      <c r="A53" s="220">
        <v>0.56874999999999898</v>
      </c>
      <c r="B53" s="113"/>
      <c r="C53" s="149" t="s">
        <v>156</v>
      </c>
      <c r="D53" s="150">
        <v>0</v>
      </c>
      <c r="E53" s="149" t="s">
        <v>157</v>
      </c>
      <c r="F53" s="151">
        <v>0</v>
      </c>
      <c r="G53" s="152" t="s">
        <v>158</v>
      </c>
      <c r="H53" s="153">
        <v>0</v>
      </c>
      <c r="I53" s="13">
        <f t="shared" si="0"/>
        <v>3</v>
      </c>
    </row>
    <row r="54" spans="1:9" s="100" customFormat="1" ht="13.5" thickBot="1">
      <c r="A54" s="333" t="s">
        <v>159</v>
      </c>
      <c r="B54" s="350"/>
      <c r="C54" s="350"/>
      <c r="D54" s="350"/>
      <c r="E54" s="350"/>
      <c r="F54" s="350"/>
      <c r="G54" s="350"/>
      <c r="H54" s="351"/>
      <c r="I54" s="101">
        <f t="shared" si="0"/>
        <v>0</v>
      </c>
    </row>
    <row r="55" spans="1:9" s="100" customFormat="1" ht="12.75">
      <c r="A55" s="219">
        <v>0.57499999999999896</v>
      </c>
      <c r="B55" s="120"/>
      <c r="C55" s="130" t="s">
        <v>160</v>
      </c>
      <c r="D55" s="132" t="s">
        <v>10</v>
      </c>
      <c r="E55" s="130" t="s">
        <v>161</v>
      </c>
      <c r="F55" s="132" t="s">
        <v>10</v>
      </c>
      <c r="G55" s="130" t="s">
        <v>162</v>
      </c>
      <c r="H55" s="154" t="s">
        <v>10</v>
      </c>
      <c r="I55" s="13">
        <f t="shared" si="0"/>
        <v>3</v>
      </c>
    </row>
    <row r="56" spans="1:9" s="100" customFormat="1" ht="12.75">
      <c r="A56" s="108">
        <v>0.58124999999999905</v>
      </c>
      <c r="B56" s="109"/>
      <c r="C56" s="134" t="s">
        <v>163</v>
      </c>
      <c r="D56" s="136" t="s">
        <v>10</v>
      </c>
      <c r="E56" s="134" t="s">
        <v>164</v>
      </c>
      <c r="F56" s="136" t="s">
        <v>10</v>
      </c>
      <c r="G56" s="134" t="s">
        <v>165</v>
      </c>
      <c r="H56" s="138" t="s">
        <v>10</v>
      </c>
      <c r="I56" s="13">
        <f t="shared" si="0"/>
        <v>3</v>
      </c>
    </row>
    <row r="57" spans="1:9" s="100" customFormat="1" ht="12.75">
      <c r="A57" s="102">
        <v>0.58749999999999902</v>
      </c>
      <c r="B57" s="109"/>
      <c r="C57" s="134" t="s">
        <v>166</v>
      </c>
      <c r="D57" s="136" t="s">
        <v>10</v>
      </c>
      <c r="E57" s="134" t="s">
        <v>167</v>
      </c>
      <c r="F57" s="136" t="s">
        <v>10</v>
      </c>
      <c r="G57" s="134" t="s">
        <v>168</v>
      </c>
      <c r="H57" s="138" t="s">
        <v>10</v>
      </c>
      <c r="I57" s="13">
        <f t="shared" si="0"/>
        <v>3</v>
      </c>
    </row>
    <row r="58" spans="1:9" s="100" customFormat="1" ht="12.75">
      <c r="A58" s="369">
        <v>0.59375</v>
      </c>
      <c r="B58" s="109"/>
      <c r="C58" s="140" t="s">
        <v>169</v>
      </c>
      <c r="D58" s="136" t="s">
        <v>10</v>
      </c>
      <c r="E58" s="140" t="s">
        <v>170</v>
      </c>
      <c r="F58" s="136" t="s">
        <v>10</v>
      </c>
      <c r="G58" s="134"/>
      <c r="H58" s="138" t="s">
        <v>10</v>
      </c>
      <c r="I58" s="13">
        <f t="shared" si="0"/>
        <v>2</v>
      </c>
    </row>
    <row r="59" spans="1:9" s="100" customFormat="1" ht="13.5" thickBot="1">
      <c r="A59" s="370"/>
      <c r="B59" s="125"/>
      <c r="C59" s="141" t="s">
        <v>171</v>
      </c>
      <c r="D59" s="143" t="s">
        <v>10</v>
      </c>
      <c r="E59" s="141" t="s">
        <v>172</v>
      </c>
      <c r="F59" s="143" t="s">
        <v>10</v>
      </c>
      <c r="G59" s="155"/>
      <c r="H59" s="156" t="s">
        <v>10</v>
      </c>
      <c r="I59" s="13">
        <f t="shared" si="0"/>
        <v>2</v>
      </c>
    </row>
    <row r="60" spans="1:9" s="100" customFormat="1" ht="13.5" thickBot="1">
      <c r="I60" s="101">
        <f t="shared" si="0"/>
        <v>0</v>
      </c>
    </row>
    <row r="61" spans="1:9" s="100" customFormat="1" ht="13.5" thickBot="1">
      <c r="A61" s="352" t="s">
        <v>173</v>
      </c>
      <c r="B61" s="353"/>
      <c r="C61" s="353"/>
      <c r="D61" s="353"/>
      <c r="E61" s="353"/>
      <c r="F61" s="353"/>
      <c r="G61" s="353"/>
      <c r="H61" s="354"/>
      <c r="I61" s="101">
        <f t="shared" si="0"/>
        <v>0</v>
      </c>
    </row>
    <row r="62" spans="1:9" s="100" customFormat="1" ht="13.5" thickBot="1">
      <c r="A62" s="333" t="s">
        <v>174</v>
      </c>
      <c r="B62" s="350"/>
      <c r="C62" s="350"/>
      <c r="D62" s="350"/>
      <c r="E62" s="350"/>
      <c r="F62" s="350"/>
      <c r="G62" s="350"/>
      <c r="H62" s="351"/>
      <c r="I62" s="101">
        <f t="shared" si="0"/>
        <v>0</v>
      </c>
    </row>
    <row r="63" spans="1:9" s="100" customFormat="1" ht="12.75">
      <c r="A63" s="215">
        <v>0.375</v>
      </c>
      <c r="B63" s="103"/>
      <c r="C63" s="145" t="s">
        <v>175</v>
      </c>
      <c r="D63" s="146">
        <v>0</v>
      </c>
      <c r="E63" s="145" t="s">
        <v>176</v>
      </c>
      <c r="F63" s="147">
        <v>0</v>
      </c>
      <c r="G63" s="145" t="s">
        <v>177</v>
      </c>
      <c r="H63" s="148">
        <v>0</v>
      </c>
      <c r="I63" s="13">
        <f t="shared" si="0"/>
        <v>3</v>
      </c>
    </row>
    <row r="64" spans="1:9" s="100" customFormat="1" ht="13.5" thickBot="1">
      <c r="A64" s="216">
        <v>0.38124999999999998</v>
      </c>
      <c r="B64" s="109"/>
      <c r="C64" s="210" t="s">
        <v>178</v>
      </c>
      <c r="D64" s="135">
        <v>0</v>
      </c>
      <c r="E64" s="134" t="s">
        <v>179</v>
      </c>
      <c r="F64" s="136">
        <v>0</v>
      </c>
      <c r="G64" s="134"/>
      <c r="H64" s="139"/>
      <c r="I64" s="13">
        <v>1</v>
      </c>
    </row>
    <row r="65" spans="1:12" s="158" customFormat="1" ht="13.5" thickBot="1">
      <c r="A65" s="217">
        <v>0.38750000000000001</v>
      </c>
      <c r="B65" s="109"/>
      <c r="C65" s="134" t="s">
        <v>180</v>
      </c>
      <c r="D65" s="135">
        <v>0</v>
      </c>
      <c r="E65" s="134" t="s">
        <v>181</v>
      </c>
      <c r="F65" s="136">
        <v>45.2</v>
      </c>
      <c r="G65" s="134"/>
      <c r="H65" s="139"/>
      <c r="I65" s="13">
        <f t="shared" si="0"/>
        <v>2</v>
      </c>
      <c r="J65" s="157">
        <f>SUM(I40:I66)</f>
        <v>57</v>
      </c>
      <c r="L65" s="100"/>
    </row>
    <row r="66" spans="1:12" s="158" customFormat="1" ht="13.5" thickBot="1">
      <c r="A66" s="218">
        <v>0.39374999999999999</v>
      </c>
      <c r="B66" s="125"/>
      <c r="C66" s="141" t="s">
        <v>182</v>
      </c>
      <c r="D66" s="142">
        <v>54</v>
      </c>
      <c r="E66" s="155" t="s">
        <v>183</v>
      </c>
      <c r="F66" s="143">
        <v>0</v>
      </c>
      <c r="G66" s="155" t="s">
        <v>184</v>
      </c>
      <c r="H66" s="144">
        <v>54</v>
      </c>
      <c r="I66" s="13">
        <f t="shared" si="0"/>
        <v>3</v>
      </c>
      <c r="J66" s="160">
        <f>SUM(J35+J65)</f>
        <v>110</v>
      </c>
      <c r="L66" s="100"/>
    </row>
    <row r="67" spans="1:12" s="158" customFormat="1" ht="13.5" thickBot="1">
      <c r="L67" s="100"/>
    </row>
    <row r="68" spans="1:12" s="158" customFormat="1" ht="12.75">
      <c r="A68" s="355" t="s">
        <v>185</v>
      </c>
      <c r="B68" s="356"/>
      <c r="C68" s="356"/>
      <c r="D68" s="356"/>
      <c r="E68" s="356"/>
      <c r="F68" s="356"/>
      <c r="G68" s="356"/>
      <c r="H68" s="356"/>
      <c r="I68" s="357"/>
      <c r="L68" s="100"/>
    </row>
    <row r="69" spans="1:12" s="158" customFormat="1" ht="12.75">
      <c r="A69" s="358"/>
      <c r="B69" s="359"/>
      <c r="C69" s="359"/>
      <c r="D69" s="359"/>
      <c r="E69" s="359"/>
      <c r="F69" s="359"/>
      <c r="G69" s="359"/>
      <c r="H69" s="359"/>
      <c r="I69" s="360"/>
      <c r="L69" s="100"/>
    </row>
    <row r="70" spans="1:12" s="158" customFormat="1" ht="13.5" thickBot="1">
      <c r="A70" s="361"/>
      <c r="B70" s="362"/>
      <c r="C70" s="362"/>
      <c r="D70" s="362"/>
      <c r="E70" s="362"/>
      <c r="F70" s="362"/>
      <c r="G70" s="362"/>
      <c r="H70" s="362"/>
      <c r="I70" s="363"/>
      <c r="L70" s="100"/>
    </row>
    <row r="71" spans="1:12" s="158" customFormat="1" ht="12.75">
      <c r="A71" s="161"/>
      <c r="B71" s="162"/>
      <c r="C71" s="162"/>
      <c r="D71" s="163"/>
      <c r="E71" s="162"/>
      <c r="F71" s="163"/>
      <c r="G71" s="162"/>
      <c r="H71" s="163"/>
      <c r="L71" s="100"/>
    </row>
    <row r="72" spans="1:12" s="158" customFormat="1" ht="12.75">
      <c r="A72" s="161"/>
      <c r="B72" s="162"/>
      <c r="C72" s="162"/>
      <c r="D72" s="163"/>
      <c r="E72" s="162"/>
      <c r="F72" s="163"/>
      <c r="G72" s="162"/>
      <c r="H72" s="163"/>
      <c r="L72" s="100"/>
    </row>
    <row r="73" spans="1:12" s="158" customFormat="1" ht="12.75">
      <c r="A73" s="161"/>
      <c r="B73" s="162"/>
      <c r="C73" s="162"/>
      <c r="D73" s="163"/>
      <c r="E73" s="162"/>
      <c r="F73" s="163"/>
      <c r="G73" s="162"/>
      <c r="H73" s="163"/>
      <c r="L73" s="100"/>
    </row>
    <row r="74" spans="1:12" s="158" customFormat="1" ht="12.75">
      <c r="A74" s="161"/>
      <c r="B74" s="162"/>
      <c r="C74" s="162"/>
      <c r="D74" s="163"/>
      <c r="E74" s="162"/>
      <c r="F74" s="163"/>
      <c r="G74" s="162"/>
      <c r="H74" s="163"/>
      <c r="L74" s="100"/>
    </row>
    <row r="75" spans="1:12" s="158" customFormat="1" ht="12.75">
      <c r="A75" s="161"/>
      <c r="B75" s="162"/>
      <c r="C75" s="162"/>
      <c r="D75" s="163"/>
      <c r="E75" s="162"/>
      <c r="F75" s="163"/>
      <c r="G75" s="162"/>
      <c r="H75" s="163"/>
      <c r="L75" s="100"/>
    </row>
    <row r="76" spans="1:12" s="158" customFormat="1" ht="12.75">
      <c r="A76" s="161"/>
      <c r="B76" s="162"/>
      <c r="C76" s="162"/>
      <c r="D76" s="163"/>
      <c r="E76" s="162"/>
      <c r="F76" s="163"/>
      <c r="G76" s="162"/>
      <c r="H76" s="163"/>
      <c r="L76" s="100"/>
    </row>
    <row r="77" spans="1:12" s="158" customFormat="1" ht="12.75">
      <c r="A77" s="161"/>
      <c r="B77" s="162"/>
      <c r="C77" s="162"/>
      <c r="D77" s="163"/>
      <c r="E77" s="162"/>
      <c r="F77" s="163"/>
      <c r="G77" s="162"/>
      <c r="H77" s="163"/>
      <c r="L77" s="100"/>
    </row>
    <row r="78" spans="1:12" s="158" customFormat="1" ht="12.75">
      <c r="A78" s="161"/>
      <c r="B78" s="162"/>
      <c r="C78" s="162"/>
      <c r="D78" s="163"/>
      <c r="E78" s="162"/>
      <c r="F78" s="163"/>
      <c r="G78" s="162"/>
      <c r="H78" s="163"/>
      <c r="L78" s="100"/>
    </row>
    <row r="79" spans="1:12" s="158" customFormat="1" ht="12.75">
      <c r="A79" s="161"/>
      <c r="B79" s="162"/>
      <c r="C79" s="162"/>
      <c r="D79" s="163"/>
      <c r="E79" s="162"/>
      <c r="F79" s="163"/>
      <c r="G79" s="162"/>
      <c r="H79" s="163"/>
      <c r="L79" s="100"/>
    </row>
    <row r="80" spans="1:12" s="158" customFormat="1" ht="12.75">
      <c r="A80" s="161"/>
      <c r="B80" s="162"/>
      <c r="C80" s="162"/>
      <c r="D80" s="163"/>
      <c r="E80" s="162"/>
      <c r="F80" s="163"/>
      <c r="G80" s="162"/>
      <c r="H80" s="163"/>
      <c r="L80" s="100"/>
    </row>
    <row r="81" spans="1:8" s="158" customFormat="1" ht="11.25">
      <c r="A81" s="161"/>
      <c r="B81" s="162"/>
      <c r="C81" s="162"/>
      <c r="D81" s="163"/>
      <c r="E81" s="162"/>
      <c r="F81" s="163"/>
      <c r="G81" s="162"/>
      <c r="H81" s="163"/>
    </row>
    <row r="82" spans="1:8" s="158" customFormat="1" ht="11.25">
      <c r="A82" s="161"/>
      <c r="B82" s="162"/>
      <c r="C82" s="162"/>
      <c r="D82" s="163"/>
      <c r="E82" s="162"/>
      <c r="F82" s="163"/>
      <c r="G82" s="162"/>
      <c r="H82" s="163"/>
    </row>
    <row r="83" spans="1:8" s="158" customFormat="1" ht="11.25">
      <c r="A83" s="161"/>
      <c r="B83" s="162"/>
      <c r="C83" s="162"/>
      <c r="D83" s="163"/>
      <c r="E83" s="162"/>
      <c r="F83" s="163"/>
      <c r="G83" s="162"/>
      <c r="H83" s="163"/>
    </row>
    <row r="84" spans="1:8" s="158" customFormat="1" ht="11.25">
      <c r="A84" s="161"/>
      <c r="B84" s="162"/>
      <c r="C84" s="162"/>
      <c r="D84" s="163"/>
      <c r="E84" s="162"/>
      <c r="F84" s="163"/>
      <c r="G84" s="162"/>
      <c r="H84" s="163"/>
    </row>
    <row r="85" spans="1:8" s="158" customFormat="1" ht="11.25">
      <c r="A85" s="161"/>
      <c r="B85" s="162"/>
      <c r="C85" s="162"/>
      <c r="D85" s="163"/>
      <c r="E85" s="162"/>
      <c r="F85" s="163"/>
      <c r="G85" s="162"/>
      <c r="H85" s="163"/>
    </row>
    <row r="86" spans="1:8" s="158" customFormat="1" ht="11.25">
      <c r="A86" s="161"/>
      <c r="B86" s="162"/>
      <c r="C86" s="162"/>
      <c r="D86" s="163"/>
      <c r="E86" s="162"/>
      <c r="F86" s="163"/>
      <c r="G86" s="162"/>
      <c r="H86" s="163"/>
    </row>
    <row r="87" spans="1:8" s="158" customFormat="1" ht="11.25">
      <c r="A87" s="161"/>
      <c r="B87" s="162"/>
      <c r="C87" s="162"/>
      <c r="D87" s="163"/>
      <c r="E87" s="162"/>
      <c r="F87" s="163"/>
      <c r="G87" s="162"/>
      <c r="H87" s="163"/>
    </row>
    <row r="88" spans="1:8" s="158" customFormat="1" ht="11.25">
      <c r="A88" s="161"/>
      <c r="B88" s="162"/>
      <c r="C88" s="162"/>
      <c r="D88" s="163"/>
      <c r="E88" s="162"/>
      <c r="F88" s="163"/>
      <c r="G88" s="162"/>
      <c r="H88" s="163"/>
    </row>
    <row r="89" spans="1:8" s="158" customFormat="1" ht="11.25">
      <c r="A89" s="161"/>
      <c r="B89" s="162"/>
      <c r="C89" s="162"/>
      <c r="D89" s="163"/>
      <c r="E89" s="162"/>
      <c r="F89" s="163"/>
      <c r="G89" s="162"/>
      <c r="H89" s="163"/>
    </row>
    <row r="90" spans="1:8" s="158" customFormat="1" ht="11.25">
      <c r="A90" s="161"/>
      <c r="B90" s="162"/>
      <c r="C90" s="162"/>
      <c r="D90" s="163"/>
      <c r="E90" s="162"/>
      <c r="F90" s="163"/>
      <c r="G90" s="162"/>
      <c r="H90" s="163"/>
    </row>
    <row r="91" spans="1:8" s="158" customFormat="1" ht="11.25">
      <c r="A91" s="161"/>
      <c r="B91" s="162"/>
      <c r="C91" s="162"/>
      <c r="D91" s="163"/>
      <c r="E91" s="162"/>
      <c r="F91" s="163"/>
      <c r="G91" s="162"/>
      <c r="H91" s="163"/>
    </row>
    <row r="92" spans="1:8" s="158" customFormat="1" ht="11.25">
      <c r="A92" s="161"/>
      <c r="B92" s="162"/>
      <c r="C92" s="162"/>
      <c r="D92" s="163"/>
      <c r="E92" s="162"/>
      <c r="F92" s="163"/>
      <c r="G92" s="162"/>
      <c r="H92" s="163"/>
    </row>
    <row r="93" spans="1:8" s="158" customFormat="1" ht="11.25">
      <c r="A93" s="161"/>
      <c r="B93" s="162"/>
      <c r="C93" s="162"/>
      <c r="D93" s="163"/>
      <c r="E93" s="162"/>
      <c r="F93" s="163"/>
      <c r="G93" s="162"/>
      <c r="H93" s="163"/>
    </row>
    <row r="94" spans="1:8" s="158" customFormat="1" ht="11.25">
      <c r="A94" s="161"/>
      <c r="B94" s="162"/>
      <c r="C94" s="162"/>
      <c r="D94" s="163"/>
      <c r="E94" s="162"/>
      <c r="F94" s="163"/>
      <c r="G94" s="162"/>
      <c r="H94" s="163"/>
    </row>
    <row r="95" spans="1:8" s="158" customFormat="1" ht="11.25">
      <c r="A95" s="161"/>
      <c r="B95" s="162"/>
      <c r="C95" s="162"/>
      <c r="D95" s="163"/>
      <c r="E95" s="162"/>
      <c r="F95" s="163"/>
      <c r="G95" s="162"/>
      <c r="H95" s="163"/>
    </row>
    <row r="96" spans="1:8" s="158" customFormat="1" ht="11.25">
      <c r="A96" s="161"/>
      <c r="B96" s="162"/>
      <c r="C96" s="162"/>
      <c r="D96" s="163"/>
      <c r="E96" s="162"/>
      <c r="F96" s="163"/>
      <c r="G96" s="162"/>
      <c r="H96" s="163"/>
    </row>
    <row r="97" spans="1:10" s="158" customFormat="1" ht="11.25">
      <c r="A97" s="161"/>
      <c r="B97" s="162"/>
      <c r="C97" s="162"/>
      <c r="D97" s="163"/>
      <c r="E97" s="162"/>
      <c r="F97" s="163"/>
      <c r="G97" s="162"/>
      <c r="H97" s="163"/>
    </row>
    <row r="98" spans="1:10" s="158" customFormat="1" ht="11.25">
      <c r="A98" s="161"/>
      <c r="B98" s="162"/>
      <c r="C98" s="162"/>
      <c r="D98" s="163"/>
      <c r="E98" s="162"/>
      <c r="F98" s="163"/>
      <c r="G98" s="162"/>
      <c r="H98" s="163"/>
    </row>
    <row r="99" spans="1:10" s="158" customFormat="1" ht="11.25">
      <c r="A99" s="161"/>
      <c r="B99" s="162"/>
      <c r="C99" s="162"/>
      <c r="D99" s="163"/>
      <c r="E99" s="162"/>
      <c r="F99" s="163"/>
      <c r="G99" s="162"/>
      <c r="H99" s="163"/>
    </row>
    <row r="100" spans="1:10" s="158" customFormat="1" ht="11.25">
      <c r="A100" s="161"/>
      <c r="B100" s="162"/>
      <c r="C100" s="162"/>
      <c r="D100" s="163"/>
      <c r="E100" s="162"/>
      <c r="F100" s="163"/>
      <c r="G100" s="162"/>
      <c r="H100" s="163"/>
    </row>
    <row r="101" spans="1:10" s="158" customFormat="1" ht="11.25">
      <c r="A101" s="161"/>
      <c r="B101" s="162"/>
      <c r="C101" s="162"/>
      <c r="D101" s="163"/>
      <c r="E101" s="162"/>
      <c r="F101" s="163"/>
      <c r="G101" s="162"/>
      <c r="H101" s="163"/>
    </row>
    <row r="102" spans="1:10">
      <c r="A102" s="18"/>
      <c r="B102" s="100"/>
      <c r="C102" s="100"/>
      <c r="E102" s="100"/>
      <c r="G102" s="100"/>
      <c r="J102" s="26"/>
    </row>
    <row r="103" spans="1:10">
      <c r="A103" s="18"/>
      <c r="B103" s="100"/>
      <c r="C103" s="100"/>
      <c r="E103" s="100"/>
      <c r="G103" s="100"/>
      <c r="J103" s="26"/>
    </row>
    <row r="104" spans="1:10">
      <c r="A104" s="18"/>
      <c r="B104" s="100"/>
      <c r="C104" s="100"/>
      <c r="E104" s="100"/>
      <c r="G104" s="100"/>
      <c r="J104" s="26"/>
    </row>
    <row r="105" spans="1:10">
      <c r="A105" s="18"/>
      <c r="B105" s="100"/>
      <c r="C105" s="100"/>
      <c r="E105" s="100"/>
      <c r="G105" s="100"/>
      <c r="J105" s="26"/>
    </row>
    <row r="106" spans="1:10">
      <c r="A106" s="18"/>
      <c r="B106" s="100"/>
      <c r="C106" s="100"/>
      <c r="E106" s="100"/>
      <c r="G106" s="100"/>
      <c r="J106" s="26"/>
    </row>
    <row r="107" spans="1:10">
      <c r="A107" s="18"/>
      <c r="B107" s="100"/>
      <c r="C107" s="100"/>
      <c r="E107" s="100"/>
      <c r="G107" s="100"/>
      <c r="J107" s="26"/>
    </row>
    <row r="108" spans="1:10">
      <c r="A108" s="18"/>
      <c r="B108" s="100"/>
      <c r="C108" s="100"/>
      <c r="E108" s="100"/>
      <c r="G108" s="100"/>
      <c r="J108" s="26"/>
    </row>
    <row r="109" spans="1:10">
      <c r="A109" s="18"/>
      <c r="B109" s="100"/>
      <c r="C109" s="100"/>
      <c r="E109" s="100"/>
      <c r="G109" s="100"/>
      <c r="J109" s="26"/>
    </row>
    <row r="110" spans="1:10">
      <c r="A110" s="18"/>
      <c r="B110" s="100"/>
      <c r="C110" s="100"/>
      <c r="E110" s="100"/>
      <c r="G110" s="100"/>
      <c r="J110" s="26"/>
    </row>
    <row r="111" spans="1:10">
      <c r="A111" s="18"/>
      <c r="B111" s="100"/>
      <c r="C111" s="100"/>
      <c r="E111" s="100"/>
      <c r="G111" s="100"/>
      <c r="J111" s="26"/>
    </row>
    <row r="112" spans="1:10">
      <c r="A112" s="18"/>
      <c r="B112" s="100"/>
      <c r="C112" s="100"/>
      <c r="E112" s="100"/>
      <c r="G112" s="100"/>
      <c r="J112" s="26"/>
    </row>
    <row r="113" spans="1:10">
      <c r="A113" s="18"/>
      <c r="B113" s="100"/>
      <c r="C113" s="100"/>
      <c r="E113" s="100"/>
      <c r="G113" s="100"/>
      <c r="J113" s="26"/>
    </row>
    <row r="114" spans="1:10">
      <c r="A114" s="18"/>
      <c r="B114" s="100"/>
      <c r="C114" s="100"/>
      <c r="E114" s="100"/>
      <c r="G114" s="100"/>
      <c r="J114" s="26"/>
    </row>
    <row r="115" spans="1:10">
      <c r="A115" s="18"/>
      <c r="B115" s="100"/>
      <c r="C115" s="100"/>
      <c r="E115" s="100"/>
      <c r="G115" s="100"/>
      <c r="J115" s="26"/>
    </row>
    <row r="116" spans="1:10">
      <c r="A116" s="18"/>
      <c r="B116" s="100"/>
      <c r="C116" s="100"/>
      <c r="E116" s="100"/>
      <c r="G116" s="100"/>
      <c r="J116" s="26"/>
    </row>
    <row r="117" spans="1:10">
      <c r="A117" s="18"/>
      <c r="B117" s="100"/>
      <c r="C117" s="100"/>
      <c r="E117" s="100"/>
      <c r="G117" s="100"/>
      <c r="J117" s="26"/>
    </row>
    <row r="118" spans="1:10">
      <c r="A118" s="18"/>
      <c r="B118" s="100"/>
      <c r="C118" s="100"/>
      <c r="E118" s="100"/>
      <c r="G118" s="100"/>
      <c r="J118" s="26"/>
    </row>
    <row r="119" spans="1:10">
      <c r="A119" s="18"/>
      <c r="B119" s="100"/>
      <c r="C119" s="100"/>
      <c r="E119" s="100"/>
      <c r="G119" s="100"/>
      <c r="J119" s="26"/>
    </row>
    <row r="120" spans="1:10">
      <c r="A120" s="18"/>
      <c r="B120" s="100"/>
      <c r="C120" s="100"/>
      <c r="E120" s="100"/>
      <c r="G120" s="100"/>
      <c r="J120" s="26"/>
    </row>
    <row r="121" spans="1:10">
      <c r="A121" s="164"/>
      <c r="C121" s="100"/>
      <c r="E121" s="100"/>
      <c r="G121" s="100"/>
      <c r="J121" s="26"/>
    </row>
    <row r="122" spans="1:10">
      <c r="A122" s="164"/>
      <c r="C122" s="100"/>
      <c r="E122" s="100"/>
      <c r="G122" s="100"/>
      <c r="J122" s="26"/>
    </row>
    <row r="123" spans="1:10">
      <c r="A123" s="164"/>
      <c r="C123" s="100"/>
      <c r="E123" s="100"/>
      <c r="G123" s="100"/>
      <c r="J123" s="26"/>
    </row>
    <row r="124" spans="1:10">
      <c r="A124" s="164"/>
      <c r="C124" s="100"/>
      <c r="E124" s="100"/>
      <c r="G124" s="100"/>
      <c r="J124" s="26"/>
    </row>
    <row r="125" spans="1:10">
      <c r="A125" s="164"/>
      <c r="C125" s="100"/>
      <c r="E125" s="100"/>
      <c r="G125" s="100"/>
      <c r="J125" s="26"/>
    </row>
    <row r="126" spans="1:10">
      <c r="A126" s="164"/>
      <c r="C126" s="100"/>
      <c r="E126" s="100"/>
      <c r="G126" s="100"/>
      <c r="J126" s="26"/>
    </row>
    <row r="127" spans="1:10">
      <c r="A127" s="164"/>
      <c r="C127" s="100"/>
      <c r="E127" s="100"/>
      <c r="G127" s="100"/>
      <c r="J127" s="26"/>
    </row>
    <row r="128" spans="1:10">
      <c r="A128" s="164"/>
      <c r="C128" s="100"/>
      <c r="E128" s="100"/>
      <c r="G128" s="100"/>
      <c r="J128" s="26"/>
    </row>
  </sheetData>
  <mergeCells count="21">
    <mergeCell ref="A61:H61"/>
    <mergeCell ref="A62:H62"/>
    <mergeCell ref="A68:I70"/>
    <mergeCell ref="A37:H37"/>
    <mergeCell ref="A38:H38"/>
    <mergeCell ref="A39:H39"/>
    <mergeCell ref="A48:H48"/>
    <mergeCell ref="A54:H54"/>
    <mergeCell ref="A58:A59"/>
    <mergeCell ref="A30:H30"/>
    <mergeCell ref="A1:H1"/>
    <mergeCell ref="A2:H2"/>
    <mergeCell ref="A4:H4"/>
    <mergeCell ref="A5:H5"/>
    <mergeCell ref="A6:H6"/>
    <mergeCell ref="A7:H7"/>
    <mergeCell ref="A9:H10"/>
    <mergeCell ref="A12:H12"/>
    <mergeCell ref="A13:H13"/>
    <mergeCell ref="A18:H18"/>
    <mergeCell ref="A23:H23"/>
  </mergeCells>
  <printOptions horizontalCentered="1" verticalCentered="1"/>
  <pageMargins left="0" right="0" top="0" bottom="0" header="0" footer="0"/>
  <pageSetup paperSize="9" orientation="portrait" horizontalDpi="4294967293" vertic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L129"/>
  <sheetViews>
    <sheetView workbookViewId="0">
      <selection sqref="A1:H1"/>
    </sheetView>
  </sheetViews>
  <sheetFormatPr baseColWidth="10" defaultRowHeight="18"/>
  <cols>
    <col min="1" max="1" width="5.5703125" style="69" bestFit="1" customWidth="1"/>
    <col min="2" max="2" width="2.85546875" style="26" customWidth="1"/>
    <col min="3" max="3" width="19.7109375" style="65" customWidth="1"/>
    <col min="4" max="4" width="4.7109375" style="245" customWidth="1"/>
    <col min="5" max="5" width="19.7109375" style="65" customWidth="1"/>
    <col min="6" max="6" width="4.7109375" style="245" customWidth="1"/>
    <col min="7" max="7" width="19.7109375" style="65" customWidth="1"/>
    <col min="8" max="8" width="4.7109375" style="245" customWidth="1"/>
    <col min="9" max="9" width="2" style="26" bestFit="1" customWidth="1"/>
    <col min="10" max="10" width="4" bestFit="1" customWidth="1"/>
    <col min="11" max="11" width="4" style="26" bestFit="1" customWidth="1"/>
    <col min="12" max="12" width="24.85546875" style="26" bestFit="1" customWidth="1"/>
    <col min="13" max="13" width="4" style="26" bestFit="1" customWidth="1"/>
    <col min="14" max="14" width="11.42578125" style="26"/>
    <col min="15" max="15" width="4" style="26" bestFit="1" customWidth="1"/>
    <col min="16" max="16384" width="11.42578125" style="26"/>
  </cols>
  <sheetData>
    <row r="1" spans="1:9" s="36" customFormat="1" ht="20.25">
      <c r="A1" s="336" t="s">
        <v>209</v>
      </c>
      <c r="B1" s="336"/>
      <c r="C1" s="336"/>
      <c r="D1" s="336"/>
      <c r="E1" s="336"/>
      <c r="F1" s="336"/>
      <c r="G1" s="336"/>
      <c r="H1" s="336"/>
    </row>
    <row r="2" spans="1:9" s="36" customFormat="1" ht="20.25">
      <c r="A2" s="336" t="s">
        <v>66</v>
      </c>
      <c r="B2" s="336"/>
      <c r="C2" s="336"/>
      <c r="D2" s="336"/>
      <c r="E2" s="336"/>
      <c r="F2" s="336"/>
      <c r="G2" s="336"/>
      <c r="H2" s="336"/>
    </row>
    <row r="3" spans="1:9" s="36" customFormat="1" ht="21" thickBot="1">
      <c r="A3" s="97"/>
      <c r="B3" s="97"/>
      <c r="C3" s="97"/>
      <c r="D3" s="229"/>
      <c r="E3" s="97"/>
      <c r="F3" s="229"/>
      <c r="G3" s="97"/>
      <c r="H3" s="229"/>
    </row>
    <row r="4" spans="1:9" s="36" customFormat="1" ht="15.75" thickBot="1">
      <c r="A4" s="337" t="s">
        <v>7</v>
      </c>
      <c r="B4" s="338"/>
      <c r="C4" s="338"/>
      <c r="D4" s="338"/>
      <c r="E4" s="338"/>
      <c r="F4" s="338"/>
      <c r="G4" s="338"/>
      <c r="H4" s="339"/>
    </row>
    <row r="5" spans="1:9" s="98" customFormat="1" ht="15">
      <c r="A5" s="340" t="s">
        <v>210</v>
      </c>
      <c r="B5" s="340"/>
      <c r="C5" s="340"/>
      <c r="D5" s="340"/>
      <c r="E5" s="340"/>
      <c r="F5" s="340"/>
      <c r="G5" s="340"/>
      <c r="H5" s="340"/>
    </row>
    <row r="6" spans="1:9" s="36" customFormat="1" ht="15">
      <c r="A6" s="341" t="s">
        <v>68</v>
      </c>
      <c r="B6" s="342"/>
      <c r="C6" s="342"/>
      <c r="D6" s="342"/>
      <c r="E6" s="342"/>
      <c r="F6" s="342"/>
      <c r="G6" s="342"/>
      <c r="H6" s="343"/>
    </row>
    <row r="7" spans="1:9" s="98" customFormat="1" ht="15.75">
      <c r="A7" s="344" t="s">
        <v>211</v>
      </c>
      <c r="B7" s="344"/>
      <c r="C7" s="344"/>
      <c r="D7" s="344"/>
      <c r="E7" s="344"/>
      <c r="F7" s="344"/>
      <c r="G7" s="344"/>
      <c r="H7" s="344"/>
    </row>
    <row r="8" spans="1:9" s="98" customFormat="1" ht="15.75">
      <c r="A8" s="99"/>
      <c r="B8" s="99"/>
      <c r="C8" s="99"/>
      <c r="D8" s="230"/>
      <c r="E8" s="99"/>
      <c r="F8" s="230"/>
      <c r="G8" s="99"/>
      <c r="H8" s="230"/>
    </row>
    <row r="9" spans="1:9" s="98" customFormat="1" ht="15">
      <c r="A9" s="345" t="s">
        <v>70</v>
      </c>
      <c r="B9" s="345"/>
      <c r="C9" s="345"/>
      <c r="D9" s="345"/>
      <c r="E9" s="345"/>
      <c r="F9" s="345"/>
      <c r="G9" s="345"/>
      <c r="H9" s="345"/>
    </row>
    <row r="10" spans="1:9" s="98" customFormat="1" ht="15.75" thickBot="1">
      <c r="A10" s="346"/>
      <c r="B10" s="346"/>
      <c r="C10" s="346"/>
      <c r="D10" s="346"/>
      <c r="E10" s="346"/>
      <c r="F10" s="346"/>
      <c r="G10" s="346"/>
      <c r="H10" s="346"/>
    </row>
    <row r="11" spans="1:9" s="98" customFormat="1" ht="16.5" thickBot="1">
      <c r="A11" s="99"/>
      <c r="B11" s="99"/>
      <c r="C11" s="99"/>
      <c r="D11" s="230"/>
      <c r="E11" s="99"/>
      <c r="F11" s="230"/>
      <c r="G11" s="99"/>
      <c r="H11" s="230"/>
    </row>
    <row r="12" spans="1:9" s="100" customFormat="1" ht="13.5" thickBot="1">
      <c r="A12" s="347" t="s">
        <v>71</v>
      </c>
      <c r="B12" s="348"/>
      <c r="C12" s="348"/>
      <c r="D12" s="348"/>
      <c r="E12" s="348"/>
      <c r="F12" s="348"/>
      <c r="G12" s="348"/>
      <c r="H12" s="349"/>
    </row>
    <row r="13" spans="1:9" s="100" customFormat="1" ht="13.5" thickBot="1">
      <c r="A13" s="333" t="s">
        <v>72</v>
      </c>
      <c r="B13" s="350"/>
      <c r="C13" s="350"/>
      <c r="D13" s="350"/>
      <c r="E13" s="350"/>
      <c r="F13" s="350"/>
      <c r="G13" s="350"/>
      <c r="H13" s="351"/>
      <c r="I13" s="101"/>
    </row>
    <row r="14" spans="1:9" s="100" customFormat="1" ht="12.75">
      <c r="A14" s="219">
        <v>0.375</v>
      </c>
      <c r="B14" s="109"/>
      <c r="C14" s="110" t="s">
        <v>40</v>
      </c>
      <c r="D14" s="231">
        <v>136</v>
      </c>
      <c r="E14" s="110" t="s">
        <v>73</v>
      </c>
      <c r="F14" s="231">
        <v>112</v>
      </c>
      <c r="G14" s="110"/>
      <c r="H14" s="232"/>
      <c r="I14" s="13">
        <f t="shared" ref="I14:I68" si="0">COUNTA(C14,E14,G14)</f>
        <v>2</v>
      </c>
    </row>
    <row r="15" spans="1:9" s="100" customFormat="1" ht="12.75">
      <c r="A15" s="219">
        <v>0.38124999999999998</v>
      </c>
      <c r="B15" s="109"/>
      <c r="C15" s="110" t="s">
        <v>77</v>
      </c>
      <c r="D15" s="231">
        <v>100</v>
      </c>
      <c r="E15" s="110" t="s">
        <v>74</v>
      </c>
      <c r="F15" s="231">
        <v>99</v>
      </c>
      <c r="G15" s="110" t="s">
        <v>76</v>
      </c>
      <c r="H15" s="232">
        <v>99</v>
      </c>
      <c r="I15" s="13">
        <f t="shared" si="0"/>
        <v>3</v>
      </c>
    </row>
    <row r="16" spans="1:9" s="100" customFormat="1" ht="12.75">
      <c r="A16" s="219">
        <v>0.38750000000000001</v>
      </c>
      <c r="B16" s="109"/>
      <c r="C16" s="110" t="s">
        <v>78</v>
      </c>
      <c r="D16" s="231">
        <v>94</v>
      </c>
      <c r="E16" s="110" t="s">
        <v>79</v>
      </c>
      <c r="F16" s="231">
        <v>93</v>
      </c>
      <c r="G16" s="110" t="s">
        <v>80</v>
      </c>
      <c r="H16" s="232">
        <v>92</v>
      </c>
      <c r="I16" s="13">
        <f t="shared" si="0"/>
        <v>3</v>
      </c>
    </row>
    <row r="17" spans="1:9" s="100" customFormat="1" ht="13.5" thickBot="1">
      <c r="A17" s="219">
        <v>0.39374999999999999</v>
      </c>
      <c r="B17" s="109"/>
      <c r="C17" s="110" t="s">
        <v>41</v>
      </c>
      <c r="D17" s="231">
        <v>89</v>
      </c>
      <c r="E17" s="110" t="s">
        <v>81</v>
      </c>
      <c r="F17" s="231">
        <v>80</v>
      </c>
      <c r="G17" s="110" t="s">
        <v>82</v>
      </c>
      <c r="H17" s="232">
        <v>76</v>
      </c>
      <c r="I17" s="13">
        <f t="shared" si="0"/>
        <v>3</v>
      </c>
    </row>
    <row r="18" spans="1:9" s="100" customFormat="1" ht="13.5" thickBot="1">
      <c r="A18" s="333" t="s">
        <v>83</v>
      </c>
      <c r="B18" s="350"/>
      <c r="C18" s="350"/>
      <c r="D18" s="350"/>
      <c r="E18" s="350"/>
      <c r="F18" s="350"/>
      <c r="G18" s="350"/>
      <c r="H18" s="351"/>
      <c r="I18" s="101">
        <f t="shared" si="0"/>
        <v>0</v>
      </c>
    </row>
    <row r="19" spans="1:9" s="100" customFormat="1" ht="12.75">
      <c r="A19" s="219">
        <v>0.4</v>
      </c>
      <c r="B19" s="109"/>
      <c r="C19" s="110" t="s">
        <v>86</v>
      </c>
      <c r="D19" s="231" t="s">
        <v>10</v>
      </c>
      <c r="E19" s="110" t="s">
        <v>84</v>
      </c>
      <c r="F19" s="231">
        <v>139</v>
      </c>
      <c r="G19" s="110" t="s">
        <v>42</v>
      </c>
      <c r="H19" s="232">
        <v>99</v>
      </c>
      <c r="I19" s="13">
        <f t="shared" si="0"/>
        <v>3</v>
      </c>
    </row>
    <row r="20" spans="1:9" s="100" customFormat="1" ht="12.75">
      <c r="A20" s="219">
        <v>0.40625</v>
      </c>
      <c r="B20" s="109"/>
      <c r="C20" s="110" t="s">
        <v>85</v>
      </c>
      <c r="D20" s="231">
        <v>96</v>
      </c>
      <c r="E20" s="110" t="s">
        <v>43</v>
      </c>
      <c r="F20" s="231">
        <v>94</v>
      </c>
      <c r="G20" s="110" t="s">
        <v>89</v>
      </c>
      <c r="H20" s="232">
        <v>91</v>
      </c>
      <c r="I20" s="13">
        <f t="shared" si="0"/>
        <v>3</v>
      </c>
    </row>
    <row r="21" spans="1:9" s="100" customFormat="1" ht="13.5" thickBot="1">
      <c r="A21" s="219">
        <v>0.41249999999999998</v>
      </c>
      <c r="B21" s="109"/>
      <c r="C21" s="110" t="s">
        <v>88</v>
      </c>
      <c r="D21" s="231">
        <v>86</v>
      </c>
      <c r="E21" s="110" t="s">
        <v>90</v>
      </c>
      <c r="F21" s="231">
        <v>84</v>
      </c>
      <c r="G21" s="110" t="s">
        <v>91</v>
      </c>
      <c r="H21" s="232">
        <v>69</v>
      </c>
      <c r="I21" s="13">
        <f t="shared" si="0"/>
        <v>3</v>
      </c>
    </row>
    <row r="22" spans="1:9" s="100" customFormat="1" ht="13.5" thickBot="1">
      <c r="A22" s="333" t="s">
        <v>92</v>
      </c>
      <c r="B22" s="350"/>
      <c r="C22" s="350"/>
      <c r="D22" s="350"/>
      <c r="E22" s="350"/>
      <c r="F22" s="350"/>
      <c r="G22" s="350"/>
      <c r="H22" s="351"/>
      <c r="I22" s="101">
        <f t="shared" si="0"/>
        <v>0</v>
      </c>
    </row>
    <row r="23" spans="1:9" s="100" customFormat="1" ht="12.75">
      <c r="A23" s="219">
        <v>0.41875000000000001</v>
      </c>
      <c r="B23" s="109"/>
      <c r="C23" s="110" t="s">
        <v>93</v>
      </c>
      <c r="D23" s="231">
        <v>122</v>
      </c>
      <c r="E23" s="110" t="s">
        <v>95</v>
      </c>
      <c r="F23" s="231">
        <v>105</v>
      </c>
      <c r="G23" s="110"/>
      <c r="H23" s="232"/>
      <c r="I23" s="13">
        <f t="shared" si="0"/>
        <v>2</v>
      </c>
    </row>
    <row r="24" spans="1:9" s="100" customFormat="1" ht="12.75">
      <c r="A24" s="102">
        <v>0.42499999999999999</v>
      </c>
      <c r="B24" s="109"/>
      <c r="C24" s="110" t="s">
        <v>37</v>
      </c>
      <c r="D24" s="231">
        <v>100</v>
      </c>
      <c r="E24" s="110" t="s">
        <v>96</v>
      </c>
      <c r="F24" s="231">
        <v>99</v>
      </c>
      <c r="G24" s="110"/>
      <c r="H24" s="232"/>
      <c r="I24" s="13">
        <f t="shared" si="0"/>
        <v>2</v>
      </c>
    </row>
    <row r="25" spans="1:9" s="100" customFormat="1" ht="12.75">
      <c r="A25" s="102">
        <v>0.43125000000000002</v>
      </c>
      <c r="B25" s="109"/>
      <c r="C25" s="110" t="s">
        <v>94</v>
      </c>
      <c r="D25" s="231">
        <v>99</v>
      </c>
      <c r="E25" s="110" t="s">
        <v>97</v>
      </c>
      <c r="F25" s="231">
        <v>89</v>
      </c>
      <c r="G25" s="110" t="s">
        <v>104</v>
      </c>
      <c r="H25" s="232">
        <v>84</v>
      </c>
      <c r="I25" s="13">
        <f t="shared" si="0"/>
        <v>3</v>
      </c>
    </row>
    <row r="26" spans="1:9" s="100" customFormat="1" ht="12.75">
      <c r="A26" s="102">
        <v>0.4375</v>
      </c>
      <c r="B26" s="109"/>
      <c r="C26" s="110" t="s">
        <v>102</v>
      </c>
      <c r="D26" s="231">
        <v>83</v>
      </c>
      <c r="E26" s="110" t="s">
        <v>106</v>
      </c>
      <c r="F26" s="231">
        <v>81</v>
      </c>
      <c r="G26" s="110" t="s">
        <v>100</v>
      </c>
      <c r="H26" s="232">
        <v>81</v>
      </c>
      <c r="I26" s="13">
        <f t="shared" si="0"/>
        <v>3</v>
      </c>
    </row>
    <row r="27" spans="1:9" s="100" customFormat="1" ht="12.75">
      <c r="A27" s="102">
        <v>0.44374999999999998</v>
      </c>
      <c r="B27" s="109"/>
      <c r="C27" s="110" t="s">
        <v>105</v>
      </c>
      <c r="D27" s="231">
        <v>80</v>
      </c>
      <c r="E27" s="110" t="s">
        <v>98</v>
      </c>
      <c r="F27" s="231">
        <v>79</v>
      </c>
      <c r="G27" s="110" t="s">
        <v>99</v>
      </c>
      <c r="H27" s="232">
        <v>78</v>
      </c>
      <c r="I27" s="13">
        <f t="shared" si="0"/>
        <v>3</v>
      </c>
    </row>
    <row r="28" spans="1:9" s="100" customFormat="1" ht="12.75">
      <c r="A28" s="102">
        <v>0.45</v>
      </c>
      <c r="B28" s="109"/>
      <c r="C28" s="110" t="s">
        <v>101</v>
      </c>
      <c r="D28" s="231">
        <v>77</v>
      </c>
      <c r="E28" s="110" t="s">
        <v>108</v>
      </c>
      <c r="F28" s="231">
        <v>76</v>
      </c>
      <c r="G28" s="110" t="s">
        <v>107</v>
      </c>
      <c r="H28" s="232">
        <v>76</v>
      </c>
      <c r="I28" s="13">
        <f t="shared" si="0"/>
        <v>3</v>
      </c>
    </row>
    <row r="29" spans="1:9" s="100" customFormat="1" ht="13.5" thickBot="1">
      <c r="A29" s="102">
        <v>0.45624999999999999</v>
      </c>
      <c r="B29" s="109"/>
      <c r="C29" s="110" t="s">
        <v>103</v>
      </c>
      <c r="D29" s="231">
        <v>75</v>
      </c>
      <c r="E29" s="110" t="s">
        <v>109</v>
      </c>
      <c r="F29" s="231">
        <v>73</v>
      </c>
      <c r="G29" s="110" t="s">
        <v>75</v>
      </c>
      <c r="H29" s="232">
        <v>73</v>
      </c>
      <c r="I29" s="13">
        <f t="shared" si="0"/>
        <v>3</v>
      </c>
    </row>
    <row r="30" spans="1:9" s="100" customFormat="1" ht="13.5" thickBot="1">
      <c r="A30" s="333" t="s">
        <v>110</v>
      </c>
      <c r="B30" s="350"/>
      <c r="C30" s="350"/>
      <c r="D30" s="350"/>
      <c r="E30" s="350"/>
      <c r="F30" s="350"/>
      <c r="G30" s="350"/>
      <c r="H30" s="351"/>
      <c r="I30" s="101">
        <f t="shared" si="0"/>
        <v>0</v>
      </c>
    </row>
    <row r="31" spans="1:9" s="100" customFormat="1" ht="12.75">
      <c r="A31" s="102">
        <v>0.46250000000000002</v>
      </c>
      <c r="B31" s="103"/>
      <c r="C31" s="104" t="s">
        <v>121</v>
      </c>
      <c r="D31" s="233">
        <v>123</v>
      </c>
      <c r="E31" s="104" t="s">
        <v>118</v>
      </c>
      <c r="F31" s="233">
        <v>110</v>
      </c>
      <c r="G31" s="104"/>
      <c r="H31" s="234"/>
      <c r="I31" s="13">
        <f t="shared" si="0"/>
        <v>2</v>
      </c>
    </row>
    <row r="32" spans="1:9" s="100" customFormat="1" ht="12.75">
      <c r="A32" s="108">
        <v>0.46875</v>
      </c>
      <c r="B32" s="109"/>
      <c r="C32" s="110" t="s">
        <v>119</v>
      </c>
      <c r="D32" s="231">
        <v>109</v>
      </c>
      <c r="E32" s="110" t="s">
        <v>122</v>
      </c>
      <c r="F32" s="231">
        <v>108</v>
      </c>
      <c r="G32" s="110"/>
      <c r="H32" s="232"/>
      <c r="I32" s="13">
        <f t="shared" si="0"/>
        <v>2</v>
      </c>
    </row>
    <row r="33" spans="1:10" s="100" customFormat="1" ht="12.75">
      <c r="A33" s="108">
        <v>0.47499999999999998</v>
      </c>
      <c r="B33" s="109"/>
      <c r="C33" s="110" t="s">
        <v>38</v>
      </c>
      <c r="D33" s="231">
        <v>106</v>
      </c>
      <c r="E33" s="110" t="s">
        <v>120</v>
      </c>
      <c r="F33" s="231">
        <v>102</v>
      </c>
      <c r="G33" s="110" t="s">
        <v>117</v>
      </c>
      <c r="H33" s="232">
        <v>99</v>
      </c>
      <c r="I33" s="13">
        <f t="shared" si="0"/>
        <v>3</v>
      </c>
    </row>
    <row r="34" spans="1:10" s="100" customFormat="1" ht="13.5" thickBot="1">
      <c r="A34" s="108">
        <v>0.48125000000000001</v>
      </c>
      <c r="B34" s="109"/>
      <c r="C34" s="110" t="s">
        <v>114</v>
      </c>
      <c r="D34" s="231">
        <v>97</v>
      </c>
      <c r="E34" s="110" t="s">
        <v>115</v>
      </c>
      <c r="F34" s="231">
        <v>95</v>
      </c>
      <c r="G34" s="110" t="s">
        <v>112</v>
      </c>
      <c r="H34" s="232">
        <v>93</v>
      </c>
      <c r="I34" s="13">
        <f t="shared" si="0"/>
        <v>3</v>
      </c>
    </row>
    <row r="35" spans="1:10" s="100" customFormat="1" ht="13.5" thickBot="1">
      <c r="A35" s="124">
        <v>0.48749999999999999</v>
      </c>
      <c r="B35" s="125"/>
      <c r="C35" s="126" t="s">
        <v>191</v>
      </c>
      <c r="D35" s="235">
        <v>91</v>
      </c>
      <c r="E35" s="126" t="s">
        <v>113</v>
      </c>
      <c r="F35" s="235">
        <v>84</v>
      </c>
      <c r="G35" s="126" t="s">
        <v>111</v>
      </c>
      <c r="H35" s="236">
        <v>83</v>
      </c>
      <c r="I35" s="13">
        <f t="shared" si="0"/>
        <v>3</v>
      </c>
      <c r="J35" s="129">
        <f>SUM(I14:I35)</f>
        <v>52</v>
      </c>
    </row>
    <row r="36" spans="1:10" s="100" customFormat="1" ht="13.5" thickBot="1">
      <c r="D36" s="237"/>
      <c r="F36" s="237"/>
      <c r="H36" s="237"/>
      <c r="I36" s="101">
        <f t="shared" si="0"/>
        <v>0</v>
      </c>
    </row>
    <row r="37" spans="1:10" s="100" customFormat="1" ht="13.5" thickBot="1">
      <c r="A37" s="364" t="s">
        <v>123</v>
      </c>
      <c r="B37" s="365"/>
      <c r="C37" s="365"/>
      <c r="D37" s="365"/>
      <c r="E37" s="365"/>
      <c r="F37" s="365"/>
      <c r="G37" s="365"/>
      <c r="H37" s="366"/>
      <c r="I37" s="101">
        <f t="shared" si="0"/>
        <v>0</v>
      </c>
    </row>
    <row r="38" spans="1:10" s="100" customFormat="1" ht="13.5" thickBot="1">
      <c r="A38" s="352" t="s">
        <v>71</v>
      </c>
      <c r="B38" s="353"/>
      <c r="C38" s="353"/>
      <c r="D38" s="353"/>
      <c r="E38" s="353"/>
      <c r="F38" s="353"/>
      <c r="G38" s="353"/>
      <c r="H38" s="354"/>
      <c r="I38" s="101">
        <f t="shared" si="0"/>
        <v>0</v>
      </c>
    </row>
    <row r="39" spans="1:10" s="100" customFormat="1" ht="13.5" thickBot="1">
      <c r="A39" s="333" t="s">
        <v>124</v>
      </c>
      <c r="B39" s="350"/>
      <c r="C39" s="350"/>
      <c r="D39" s="350"/>
      <c r="E39" s="350"/>
      <c r="F39" s="350"/>
      <c r="G39" s="350"/>
      <c r="H39" s="351"/>
      <c r="I39" s="101">
        <f t="shared" si="0"/>
        <v>0</v>
      </c>
    </row>
    <row r="40" spans="1:10" s="100" customFormat="1" ht="12.75">
      <c r="A40" s="219">
        <v>0.49375000000000002</v>
      </c>
      <c r="B40" s="103"/>
      <c r="C40" s="104" t="s">
        <v>125</v>
      </c>
      <c r="D40" s="233">
        <v>71</v>
      </c>
      <c r="E40" s="104" t="s">
        <v>126</v>
      </c>
      <c r="F40" s="233">
        <v>70</v>
      </c>
      <c r="G40" s="104"/>
      <c r="H40" s="234"/>
      <c r="I40" s="13">
        <f t="shared" si="0"/>
        <v>2</v>
      </c>
    </row>
    <row r="41" spans="1:10" s="100" customFormat="1" ht="12.75">
      <c r="A41" s="220">
        <v>0.5</v>
      </c>
      <c r="B41" s="109"/>
      <c r="C41" s="110" t="s">
        <v>129</v>
      </c>
      <c r="D41" s="231">
        <v>61</v>
      </c>
      <c r="E41" s="110" t="s">
        <v>133</v>
      </c>
      <c r="F41" s="231">
        <v>60</v>
      </c>
      <c r="G41" s="110"/>
      <c r="H41" s="232"/>
      <c r="I41" s="13">
        <f t="shared" si="0"/>
        <v>2</v>
      </c>
    </row>
    <row r="42" spans="1:10" s="100" customFormat="1" ht="12.75">
      <c r="A42" s="220">
        <v>0.50624999999999998</v>
      </c>
      <c r="B42" s="109"/>
      <c r="C42" s="110" t="s">
        <v>128</v>
      </c>
      <c r="D42" s="231">
        <v>59</v>
      </c>
      <c r="E42" s="110" t="s">
        <v>127</v>
      </c>
      <c r="F42" s="231">
        <v>57</v>
      </c>
      <c r="G42" s="110" t="s">
        <v>134</v>
      </c>
      <c r="H42" s="232">
        <v>55</v>
      </c>
      <c r="I42" s="13">
        <f t="shared" si="0"/>
        <v>3</v>
      </c>
    </row>
    <row r="43" spans="1:10" s="100" customFormat="1" ht="12.75">
      <c r="A43" s="220">
        <v>0.51249999999999996</v>
      </c>
      <c r="B43" s="109"/>
      <c r="C43" s="110" t="s">
        <v>50</v>
      </c>
      <c r="D43" s="231">
        <v>54</v>
      </c>
      <c r="E43" s="110" t="s">
        <v>131</v>
      </c>
      <c r="F43" s="231">
        <v>54</v>
      </c>
      <c r="G43" s="110" t="s">
        <v>132</v>
      </c>
      <c r="H43" s="232">
        <v>54</v>
      </c>
      <c r="I43" s="13">
        <f t="shared" si="0"/>
        <v>3</v>
      </c>
    </row>
    <row r="44" spans="1:10" s="100" customFormat="1" ht="12.75">
      <c r="A44" s="220">
        <v>0.51874999999999905</v>
      </c>
      <c r="B44" s="109"/>
      <c r="C44" s="110" t="s">
        <v>196</v>
      </c>
      <c r="D44" s="231">
        <v>52</v>
      </c>
      <c r="E44" s="110" t="s">
        <v>195</v>
      </c>
      <c r="F44" s="231">
        <v>45</v>
      </c>
      <c r="G44" s="110" t="s">
        <v>136</v>
      </c>
      <c r="H44" s="232">
        <v>42</v>
      </c>
      <c r="I44" s="13">
        <f t="shared" si="0"/>
        <v>3</v>
      </c>
    </row>
    <row r="45" spans="1:10" s="100" customFormat="1" ht="12.75">
      <c r="A45" s="108">
        <v>0.52499999999999902</v>
      </c>
      <c r="B45" s="109"/>
      <c r="C45" s="110" t="s">
        <v>138</v>
      </c>
      <c r="D45" s="231" t="s">
        <v>10</v>
      </c>
      <c r="E45" s="110" t="s">
        <v>141</v>
      </c>
      <c r="F45" s="231">
        <v>70</v>
      </c>
      <c r="G45" s="110"/>
      <c r="H45" s="232"/>
      <c r="I45" s="13">
        <f t="shared" si="0"/>
        <v>2</v>
      </c>
    </row>
    <row r="46" spans="1:10" s="100" customFormat="1" ht="12.75">
      <c r="A46" s="108">
        <v>0.531249999999999</v>
      </c>
      <c r="B46" s="109"/>
      <c r="C46" s="110" t="s">
        <v>137</v>
      </c>
      <c r="D46" s="231">
        <v>62</v>
      </c>
      <c r="E46" s="110" t="s">
        <v>139</v>
      </c>
      <c r="F46" s="231">
        <v>62</v>
      </c>
      <c r="G46" s="110"/>
      <c r="H46" s="232"/>
      <c r="I46" s="13">
        <f t="shared" si="0"/>
        <v>2</v>
      </c>
    </row>
    <row r="47" spans="1:10" s="100" customFormat="1" ht="13.5" thickBot="1">
      <c r="A47" s="238">
        <v>0.53749999999999898</v>
      </c>
      <c r="B47" s="113"/>
      <c r="C47" s="114" t="s">
        <v>142</v>
      </c>
      <c r="D47" s="239">
        <v>58</v>
      </c>
      <c r="E47" s="114" t="s">
        <v>143</v>
      </c>
      <c r="F47" s="239">
        <v>49</v>
      </c>
      <c r="G47" s="114" t="s">
        <v>140</v>
      </c>
      <c r="H47" s="240">
        <v>48</v>
      </c>
      <c r="I47" s="13">
        <f t="shared" si="0"/>
        <v>3</v>
      </c>
    </row>
    <row r="48" spans="1:10" s="100" customFormat="1" ht="13.5" thickBot="1">
      <c r="A48" s="333" t="s">
        <v>144</v>
      </c>
      <c r="B48" s="350"/>
      <c r="C48" s="350"/>
      <c r="D48" s="350"/>
      <c r="E48" s="350"/>
      <c r="F48" s="350"/>
      <c r="G48" s="350"/>
      <c r="H48" s="351"/>
      <c r="I48" s="101">
        <f t="shared" si="0"/>
        <v>0</v>
      </c>
    </row>
    <row r="49" spans="1:9" s="100" customFormat="1" ht="12.75">
      <c r="A49" s="102">
        <v>0.54374999999999896</v>
      </c>
      <c r="B49" s="103"/>
      <c r="C49" s="104" t="s">
        <v>149</v>
      </c>
      <c r="D49" s="241" t="s">
        <v>10</v>
      </c>
      <c r="E49" s="104" t="s">
        <v>155</v>
      </c>
      <c r="F49" s="233">
        <v>74</v>
      </c>
      <c r="G49" s="104" t="s">
        <v>154</v>
      </c>
      <c r="H49" s="233">
        <v>72</v>
      </c>
      <c r="I49" s="13">
        <f t="shared" si="0"/>
        <v>3</v>
      </c>
    </row>
    <row r="50" spans="1:9" s="100" customFormat="1" ht="12.75">
      <c r="A50" s="108">
        <v>0.54999999999999905</v>
      </c>
      <c r="B50" s="109"/>
      <c r="C50" s="110" t="s">
        <v>153</v>
      </c>
      <c r="D50" s="231">
        <v>64</v>
      </c>
      <c r="E50" s="110" t="s">
        <v>150</v>
      </c>
      <c r="F50" s="231">
        <v>64</v>
      </c>
      <c r="G50" s="110" t="s">
        <v>151</v>
      </c>
      <c r="H50" s="232">
        <v>59</v>
      </c>
      <c r="I50" s="13">
        <f t="shared" si="0"/>
        <v>3</v>
      </c>
    </row>
    <row r="51" spans="1:9" s="100" customFormat="1" ht="12.75">
      <c r="A51" s="108">
        <v>0.55624999999999902</v>
      </c>
      <c r="B51" s="109"/>
      <c r="C51" s="110" t="s">
        <v>152</v>
      </c>
      <c r="D51" s="231">
        <v>58</v>
      </c>
      <c r="E51" s="110" t="s">
        <v>51</v>
      </c>
      <c r="F51" s="231">
        <v>58</v>
      </c>
      <c r="G51" s="110" t="s">
        <v>148</v>
      </c>
      <c r="H51" s="232">
        <v>56</v>
      </c>
      <c r="I51" s="13">
        <f t="shared" si="0"/>
        <v>3</v>
      </c>
    </row>
    <row r="52" spans="1:9" s="100" customFormat="1" ht="12.75">
      <c r="A52" s="108">
        <v>0.562499999999999</v>
      </c>
      <c r="B52" s="109"/>
      <c r="C52" s="110" t="s">
        <v>146</v>
      </c>
      <c r="D52" s="231">
        <v>48</v>
      </c>
      <c r="E52" s="110" t="s">
        <v>145</v>
      </c>
      <c r="F52" s="231">
        <v>44</v>
      </c>
      <c r="G52" s="110" t="s">
        <v>147</v>
      </c>
      <c r="H52" s="232">
        <v>40</v>
      </c>
      <c r="I52" s="13">
        <f t="shared" si="0"/>
        <v>3</v>
      </c>
    </row>
    <row r="53" spans="1:9" s="100" customFormat="1" ht="13.5" thickBot="1">
      <c r="A53" s="238">
        <v>0.56874999999999898</v>
      </c>
      <c r="B53" s="113"/>
      <c r="C53" s="114" t="s">
        <v>156</v>
      </c>
      <c r="D53" s="239">
        <v>63</v>
      </c>
      <c r="E53" s="114" t="s">
        <v>157</v>
      </c>
      <c r="F53" s="239">
        <v>62</v>
      </c>
      <c r="G53" s="114" t="s">
        <v>158</v>
      </c>
      <c r="H53" s="240">
        <v>55</v>
      </c>
      <c r="I53" s="13">
        <f t="shared" si="0"/>
        <v>3</v>
      </c>
    </row>
    <row r="54" spans="1:9" s="100" customFormat="1" ht="13.5" thickBot="1">
      <c r="A54" s="333" t="s">
        <v>159</v>
      </c>
      <c r="B54" s="350"/>
      <c r="C54" s="350"/>
      <c r="D54" s="350"/>
      <c r="E54" s="350"/>
      <c r="F54" s="350"/>
      <c r="G54" s="350"/>
      <c r="H54" s="351"/>
      <c r="I54" s="101">
        <f t="shared" si="0"/>
        <v>0</v>
      </c>
    </row>
    <row r="55" spans="1:9" s="100" customFormat="1" ht="12.75">
      <c r="A55" s="102">
        <v>0.57499999999999896</v>
      </c>
      <c r="B55" s="103"/>
      <c r="C55" s="104" t="s">
        <v>216</v>
      </c>
      <c r="D55" s="233">
        <v>48</v>
      </c>
      <c r="E55" s="104" t="s">
        <v>161</v>
      </c>
      <c r="F55" s="233">
        <v>48</v>
      </c>
      <c r="G55" s="104"/>
      <c r="H55" s="234"/>
      <c r="I55" s="13">
        <f t="shared" si="0"/>
        <v>2</v>
      </c>
    </row>
    <row r="56" spans="1:9" s="100" customFormat="1" ht="12.75">
      <c r="A56" s="108">
        <v>0.58124999999999905</v>
      </c>
      <c r="B56" s="109"/>
      <c r="C56" s="110" t="s">
        <v>218</v>
      </c>
      <c r="D56" s="231">
        <v>47</v>
      </c>
      <c r="E56" s="110" t="s">
        <v>214</v>
      </c>
      <c r="F56" s="231">
        <v>43</v>
      </c>
      <c r="G56" s="110"/>
      <c r="H56" s="232"/>
      <c r="I56" s="13">
        <f t="shared" si="0"/>
        <v>2</v>
      </c>
    </row>
    <row r="57" spans="1:9" s="100" customFormat="1" ht="12.75">
      <c r="A57" s="108">
        <v>0.58749999999999902</v>
      </c>
      <c r="B57" s="109"/>
      <c r="C57" s="110" t="s">
        <v>163</v>
      </c>
      <c r="D57" s="231">
        <v>42</v>
      </c>
      <c r="E57" s="110" t="s">
        <v>164</v>
      </c>
      <c r="F57" s="231">
        <v>41</v>
      </c>
      <c r="G57" s="110" t="s">
        <v>162</v>
      </c>
      <c r="H57" s="232">
        <v>39</v>
      </c>
      <c r="I57" s="13">
        <f t="shared" si="0"/>
        <v>3</v>
      </c>
    </row>
    <row r="58" spans="1:9" s="100" customFormat="1" ht="12.75">
      <c r="A58" s="108">
        <v>0.59375</v>
      </c>
      <c r="B58" s="109"/>
      <c r="C58" s="110" t="s">
        <v>217</v>
      </c>
      <c r="D58" s="231">
        <v>36</v>
      </c>
      <c r="E58" s="110" t="s">
        <v>160</v>
      </c>
      <c r="F58" s="231">
        <v>36</v>
      </c>
      <c r="G58" s="110" t="s">
        <v>215</v>
      </c>
      <c r="H58" s="232">
        <v>34</v>
      </c>
      <c r="I58" s="13">
        <f t="shared" si="0"/>
        <v>3</v>
      </c>
    </row>
    <row r="59" spans="1:9" s="100" customFormat="1" ht="13.5" thickBot="1">
      <c r="A59" s="124">
        <v>0.6</v>
      </c>
      <c r="B59" s="125"/>
      <c r="C59" s="126" t="s">
        <v>165</v>
      </c>
      <c r="D59" s="235">
        <v>34</v>
      </c>
      <c r="E59" s="126" t="s">
        <v>169</v>
      </c>
      <c r="F59" s="235">
        <v>33</v>
      </c>
      <c r="G59" s="126" t="s">
        <v>166</v>
      </c>
      <c r="H59" s="236">
        <v>30</v>
      </c>
      <c r="I59" s="13">
        <f t="shared" si="0"/>
        <v>3</v>
      </c>
    </row>
    <row r="60" spans="1:9" s="100" customFormat="1" ht="13.5" thickBot="1">
      <c r="D60" s="237"/>
      <c r="F60" s="237"/>
      <c r="H60" s="237"/>
      <c r="I60" s="101">
        <f t="shared" si="0"/>
        <v>0</v>
      </c>
    </row>
    <row r="61" spans="1:9" s="100" customFormat="1" ht="13.5" thickBot="1">
      <c r="A61" s="352" t="s">
        <v>173</v>
      </c>
      <c r="B61" s="353"/>
      <c r="C61" s="353"/>
      <c r="D61" s="353"/>
      <c r="E61" s="353"/>
      <c r="F61" s="353"/>
      <c r="G61" s="353"/>
      <c r="H61" s="354"/>
      <c r="I61" s="101">
        <f t="shared" si="0"/>
        <v>0</v>
      </c>
    </row>
    <row r="62" spans="1:9" s="100" customFormat="1" ht="13.5" thickBot="1">
      <c r="A62" s="333" t="s">
        <v>174</v>
      </c>
      <c r="B62" s="350"/>
      <c r="C62" s="350"/>
      <c r="D62" s="350"/>
      <c r="E62" s="350"/>
      <c r="F62" s="350"/>
      <c r="G62" s="350"/>
      <c r="H62" s="351"/>
      <c r="I62" s="101">
        <f t="shared" si="0"/>
        <v>0</v>
      </c>
    </row>
    <row r="63" spans="1:9" s="100" customFormat="1" ht="12.75">
      <c r="A63" s="215">
        <v>0.375</v>
      </c>
      <c r="B63" s="109"/>
      <c r="C63" s="110" t="s">
        <v>192</v>
      </c>
      <c r="D63" s="231" t="s">
        <v>10</v>
      </c>
      <c r="E63" s="110" t="s">
        <v>212</v>
      </c>
      <c r="F63" s="231" t="s">
        <v>10</v>
      </c>
      <c r="G63" s="110"/>
      <c r="H63" s="232"/>
      <c r="I63" s="13">
        <f t="shared" si="0"/>
        <v>2</v>
      </c>
    </row>
    <row r="64" spans="1:9" s="100" customFormat="1" ht="12.75">
      <c r="A64" s="216">
        <v>0.38124999999999998</v>
      </c>
      <c r="B64" s="109"/>
      <c r="C64" s="110" t="s">
        <v>182</v>
      </c>
      <c r="D64" s="231">
        <v>70</v>
      </c>
      <c r="E64" s="110" t="s">
        <v>180</v>
      </c>
      <c r="F64" s="231">
        <v>59</v>
      </c>
      <c r="G64" s="110" t="s">
        <v>181</v>
      </c>
      <c r="H64" s="232">
        <v>56</v>
      </c>
      <c r="I64" s="13">
        <f t="shared" si="0"/>
        <v>3</v>
      </c>
    </row>
    <row r="65" spans="1:12" s="158" customFormat="1" ht="12.75">
      <c r="A65" s="217">
        <v>0.38750000000000001</v>
      </c>
      <c r="B65" s="109"/>
      <c r="C65" s="110" t="s">
        <v>183</v>
      </c>
      <c r="D65" s="231">
        <v>57</v>
      </c>
      <c r="E65" s="110" t="s">
        <v>48</v>
      </c>
      <c r="F65" s="231">
        <v>57</v>
      </c>
      <c r="G65" s="110" t="s">
        <v>179</v>
      </c>
      <c r="H65" s="232">
        <v>54</v>
      </c>
      <c r="I65" s="13">
        <f t="shared" si="0"/>
        <v>3</v>
      </c>
      <c r="L65" s="100"/>
    </row>
    <row r="66" spans="1:12" s="158" customFormat="1" ht="13.5" thickBot="1">
      <c r="A66" s="218">
        <v>0.39374999999999999</v>
      </c>
      <c r="B66" s="125"/>
      <c r="C66" s="126" t="s">
        <v>175</v>
      </c>
      <c r="D66" s="235">
        <v>68</v>
      </c>
      <c r="E66" s="126" t="s">
        <v>176</v>
      </c>
      <c r="F66" s="235">
        <v>59</v>
      </c>
      <c r="G66" s="126" t="s">
        <v>177</v>
      </c>
      <c r="H66" s="236">
        <v>53</v>
      </c>
      <c r="I66" s="13">
        <f t="shared" si="0"/>
        <v>3</v>
      </c>
      <c r="L66" s="100"/>
    </row>
    <row r="67" spans="1:12" s="158" customFormat="1" ht="13.5" thickBot="1">
      <c r="A67" s="333" t="s">
        <v>208</v>
      </c>
      <c r="B67" s="350"/>
      <c r="C67" s="350"/>
      <c r="D67" s="350"/>
      <c r="E67" s="350"/>
      <c r="F67" s="350"/>
      <c r="G67" s="350"/>
      <c r="H67" s="351"/>
      <c r="I67" s="101">
        <f t="shared" si="0"/>
        <v>0</v>
      </c>
      <c r="J67" s="157">
        <f>SUM(I40:I68)</f>
        <v>62</v>
      </c>
      <c r="L67" s="100"/>
    </row>
    <row r="68" spans="1:12" s="158" customFormat="1" ht="13.5" thickBot="1">
      <c r="A68" s="159"/>
      <c r="B68" s="125"/>
      <c r="C68" s="126" t="s">
        <v>219</v>
      </c>
      <c r="D68" s="242" t="s">
        <v>10</v>
      </c>
      <c r="E68" s="126" t="s">
        <v>220</v>
      </c>
      <c r="F68" s="242" t="s">
        <v>10</v>
      </c>
      <c r="G68" s="126" t="s">
        <v>221</v>
      </c>
      <c r="H68" s="243" t="s">
        <v>10</v>
      </c>
      <c r="I68" s="13">
        <f t="shared" si="0"/>
        <v>3</v>
      </c>
      <c r="J68" s="160">
        <f>SUM(J35+J67)</f>
        <v>114</v>
      </c>
      <c r="L68" s="100"/>
    </row>
    <row r="69" spans="1:12" s="158" customFormat="1" ht="12.75" customHeight="1">
      <c r="A69" s="100"/>
      <c r="B69" s="100"/>
      <c r="C69" s="100"/>
      <c r="D69" s="100"/>
      <c r="E69" s="100"/>
      <c r="F69" s="100"/>
      <c r="G69" s="100"/>
      <c r="H69" s="100"/>
      <c r="I69" s="100"/>
      <c r="K69" s="100"/>
      <c r="L69" s="100"/>
    </row>
    <row r="70" spans="1:12" s="158" customFormat="1" ht="12.75" customHeight="1">
      <c r="A70" s="100"/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</row>
    <row r="71" spans="1:12" s="158" customFormat="1" ht="13.5" customHeight="1">
      <c r="A71" s="100"/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</row>
    <row r="72" spans="1:12" s="158" customFormat="1" ht="12.75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</row>
    <row r="73" spans="1:12" s="158" customFormat="1" ht="12.75">
      <c r="A73" s="161"/>
      <c r="B73" s="162"/>
      <c r="C73" s="162"/>
      <c r="D73" s="244"/>
      <c r="E73" s="162"/>
      <c r="F73" s="244"/>
      <c r="G73" s="162"/>
      <c r="H73" s="244"/>
      <c r="L73" s="100"/>
    </row>
    <row r="74" spans="1:12" s="158" customFormat="1" ht="12.75">
      <c r="A74" s="161"/>
      <c r="B74" s="162"/>
      <c r="C74" s="162"/>
      <c r="D74" s="244"/>
      <c r="E74" s="162"/>
      <c r="F74" s="244"/>
      <c r="G74" s="162"/>
      <c r="H74" s="244"/>
      <c r="L74" s="100"/>
    </row>
    <row r="75" spans="1:12" s="158" customFormat="1" ht="12.75">
      <c r="A75" s="161"/>
      <c r="B75" s="162"/>
      <c r="C75" s="162"/>
      <c r="D75" s="244"/>
      <c r="E75" s="162"/>
      <c r="F75" s="244"/>
      <c r="G75" s="162"/>
      <c r="H75" s="244"/>
      <c r="L75" s="100"/>
    </row>
    <row r="76" spans="1:12" s="158" customFormat="1" ht="12.75">
      <c r="A76" s="161"/>
      <c r="B76" s="162"/>
      <c r="C76" s="162"/>
      <c r="D76" s="244"/>
      <c r="E76" s="162"/>
      <c r="F76" s="244"/>
      <c r="G76" s="162"/>
      <c r="H76" s="244"/>
      <c r="L76" s="100"/>
    </row>
    <row r="77" spans="1:12" s="158" customFormat="1" ht="12.75">
      <c r="A77" s="161"/>
      <c r="B77" s="162"/>
      <c r="C77" s="162"/>
      <c r="D77" s="244"/>
      <c r="E77" s="162"/>
      <c r="F77" s="244"/>
      <c r="G77" s="162"/>
      <c r="H77" s="244"/>
      <c r="L77" s="100"/>
    </row>
    <row r="78" spans="1:12" s="158" customFormat="1" ht="12.75">
      <c r="A78" s="161"/>
      <c r="B78" s="162"/>
      <c r="C78" s="162"/>
      <c r="D78" s="244"/>
      <c r="E78" s="162"/>
      <c r="F78" s="244"/>
      <c r="G78" s="162"/>
      <c r="H78" s="244"/>
      <c r="L78" s="100"/>
    </row>
    <row r="79" spans="1:12" s="158" customFormat="1" ht="12.75">
      <c r="A79" s="161"/>
      <c r="B79" s="162"/>
      <c r="C79" s="162"/>
      <c r="D79" s="244"/>
      <c r="E79" s="162"/>
      <c r="F79" s="244"/>
      <c r="G79" s="162"/>
      <c r="H79" s="244"/>
      <c r="L79" s="100"/>
    </row>
    <row r="80" spans="1:12" s="158" customFormat="1" ht="12.75">
      <c r="A80" s="161"/>
      <c r="B80" s="162"/>
      <c r="C80" s="162"/>
      <c r="D80" s="244"/>
      <c r="E80" s="162"/>
      <c r="F80" s="244"/>
      <c r="G80" s="162"/>
      <c r="H80" s="244"/>
      <c r="L80" s="100"/>
    </row>
    <row r="81" spans="1:12" s="158" customFormat="1" ht="12.75">
      <c r="A81" s="161"/>
      <c r="B81" s="162"/>
      <c r="C81" s="162"/>
      <c r="D81" s="244"/>
      <c r="E81" s="162"/>
      <c r="F81" s="244"/>
      <c r="G81" s="162"/>
      <c r="H81" s="244"/>
      <c r="L81" s="100"/>
    </row>
    <row r="82" spans="1:12" s="158" customFormat="1" ht="11.25">
      <c r="A82" s="161"/>
      <c r="B82" s="162"/>
      <c r="C82" s="162"/>
      <c r="D82" s="244"/>
      <c r="E82" s="162"/>
      <c r="F82" s="244"/>
      <c r="G82" s="162"/>
      <c r="H82" s="244"/>
    </row>
    <row r="83" spans="1:12" s="158" customFormat="1" ht="11.25">
      <c r="A83" s="161"/>
      <c r="B83" s="162"/>
      <c r="C83" s="162"/>
      <c r="D83" s="244"/>
      <c r="E83" s="162"/>
      <c r="F83" s="244"/>
      <c r="G83" s="162"/>
      <c r="H83" s="244"/>
    </row>
    <row r="84" spans="1:12" s="158" customFormat="1" ht="11.25">
      <c r="A84" s="161"/>
      <c r="B84" s="162"/>
      <c r="C84" s="162"/>
      <c r="D84" s="244"/>
      <c r="E84" s="162"/>
      <c r="F84" s="244"/>
      <c r="G84" s="162"/>
      <c r="H84" s="244"/>
    </row>
    <row r="85" spans="1:12" s="158" customFormat="1" ht="11.25">
      <c r="A85" s="161"/>
      <c r="B85" s="162"/>
      <c r="C85" s="162"/>
      <c r="D85" s="244"/>
      <c r="E85" s="162"/>
      <c r="F85" s="244"/>
      <c r="G85" s="162"/>
      <c r="H85" s="244"/>
    </row>
    <row r="86" spans="1:12" s="158" customFormat="1" ht="11.25">
      <c r="A86" s="161"/>
      <c r="B86" s="162"/>
      <c r="C86" s="162"/>
      <c r="D86" s="244"/>
      <c r="E86" s="162"/>
      <c r="F86" s="244"/>
      <c r="G86" s="162"/>
      <c r="H86" s="244"/>
    </row>
    <row r="87" spans="1:12" s="158" customFormat="1" ht="11.25">
      <c r="A87" s="161"/>
      <c r="B87" s="162"/>
      <c r="C87" s="162"/>
      <c r="D87" s="244"/>
      <c r="E87" s="162"/>
      <c r="F87" s="244"/>
      <c r="G87" s="162"/>
      <c r="H87" s="244"/>
    </row>
    <row r="88" spans="1:12" s="158" customFormat="1" ht="11.25">
      <c r="A88" s="161"/>
      <c r="B88" s="162"/>
      <c r="C88" s="162"/>
      <c r="D88" s="244"/>
      <c r="E88" s="162"/>
      <c r="F88" s="244"/>
      <c r="G88" s="162"/>
      <c r="H88" s="244"/>
    </row>
    <row r="89" spans="1:12" s="158" customFormat="1" ht="11.25">
      <c r="A89" s="161"/>
      <c r="B89" s="162"/>
      <c r="C89" s="162"/>
      <c r="D89" s="244"/>
      <c r="E89" s="162"/>
      <c r="F89" s="244"/>
      <c r="G89" s="162"/>
      <c r="H89" s="244"/>
    </row>
    <row r="90" spans="1:12" s="158" customFormat="1" ht="11.25">
      <c r="A90" s="161"/>
      <c r="B90" s="162"/>
      <c r="C90" s="162"/>
      <c r="D90" s="244"/>
      <c r="E90" s="162"/>
      <c r="F90" s="244"/>
      <c r="G90" s="162"/>
      <c r="H90" s="244"/>
    </row>
    <row r="91" spans="1:12" s="158" customFormat="1" ht="11.25">
      <c r="A91" s="161"/>
      <c r="B91" s="162"/>
      <c r="C91" s="162"/>
      <c r="D91" s="244"/>
      <c r="E91" s="162"/>
      <c r="F91" s="244"/>
      <c r="G91" s="162"/>
      <c r="H91" s="244"/>
    </row>
    <row r="92" spans="1:12" s="158" customFormat="1" ht="11.25">
      <c r="A92" s="161"/>
      <c r="B92" s="162"/>
      <c r="C92" s="162"/>
      <c r="D92" s="244"/>
      <c r="E92" s="162"/>
      <c r="F92" s="244"/>
      <c r="G92" s="162"/>
      <c r="H92" s="244"/>
    </row>
    <row r="93" spans="1:12" s="158" customFormat="1" ht="11.25">
      <c r="A93" s="161"/>
      <c r="B93" s="162"/>
      <c r="C93" s="162"/>
      <c r="D93" s="244"/>
      <c r="E93" s="162"/>
      <c r="F93" s="244"/>
      <c r="G93" s="162"/>
      <c r="H93" s="244"/>
    </row>
    <row r="94" spans="1:12" s="158" customFormat="1" ht="11.25">
      <c r="A94" s="161"/>
      <c r="B94" s="162"/>
      <c r="C94" s="162"/>
      <c r="D94" s="244"/>
      <c r="E94" s="162"/>
      <c r="F94" s="244"/>
      <c r="G94" s="162"/>
      <c r="H94" s="244"/>
    </row>
    <row r="95" spans="1:12" s="158" customFormat="1" ht="11.25">
      <c r="A95" s="161"/>
      <c r="B95" s="162"/>
      <c r="C95" s="162"/>
      <c r="D95" s="244"/>
      <c r="E95" s="162"/>
      <c r="F95" s="244"/>
      <c r="G95" s="162"/>
      <c r="H95" s="244"/>
    </row>
    <row r="96" spans="1:12" s="158" customFormat="1" ht="11.25">
      <c r="A96" s="161"/>
      <c r="B96" s="162"/>
      <c r="C96" s="162"/>
      <c r="D96" s="244"/>
      <c r="E96" s="162"/>
      <c r="F96" s="244"/>
      <c r="G96" s="162"/>
      <c r="H96" s="244"/>
    </row>
    <row r="97" spans="1:10" s="158" customFormat="1" ht="11.25">
      <c r="A97" s="161"/>
      <c r="B97" s="162"/>
      <c r="C97" s="162"/>
      <c r="D97" s="244"/>
      <c r="E97" s="162"/>
      <c r="F97" s="244"/>
      <c r="G97" s="162"/>
      <c r="H97" s="244"/>
    </row>
    <row r="98" spans="1:10" s="158" customFormat="1" ht="11.25">
      <c r="A98" s="161"/>
      <c r="B98" s="162"/>
      <c r="C98" s="162"/>
      <c r="D98" s="244"/>
      <c r="E98" s="162"/>
      <c r="F98" s="244"/>
      <c r="G98" s="162"/>
      <c r="H98" s="244"/>
    </row>
    <row r="99" spans="1:10" s="158" customFormat="1" ht="11.25">
      <c r="A99" s="161"/>
      <c r="B99" s="162"/>
      <c r="C99" s="162"/>
      <c r="D99" s="244"/>
      <c r="E99" s="162"/>
      <c r="F99" s="244"/>
      <c r="G99" s="162"/>
      <c r="H99" s="244"/>
    </row>
    <row r="100" spans="1:10" s="158" customFormat="1" ht="11.25">
      <c r="A100" s="161"/>
      <c r="B100" s="162"/>
      <c r="C100" s="162"/>
      <c r="D100" s="244"/>
      <c r="E100" s="162"/>
      <c r="F100" s="244"/>
      <c r="G100" s="162"/>
      <c r="H100" s="244"/>
    </row>
    <row r="101" spans="1:10" s="158" customFormat="1" ht="11.25">
      <c r="A101" s="161"/>
      <c r="B101" s="162"/>
      <c r="C101" s="162"/>
      <c r="D101" s="244"/>
      <c r="E101" s="162"/>
      <c r="F101" s="244"/>
      <c r="G101" s="162"/>
      <c r="H101" s="244"/>
    </row>
    <row r="102" spans="1:10" s="158" customFormat="1" ht="11.25">
      <c r="A102" s="161"/>
      <c r="B102" s="162"/>
      <c r="C102" s="162"/>
      <c r="D102" s="244"/>
      <c r="E102" s="162"/>
      <c r="F102" s="244"/>
      <c r="G102" s="162"/>
      <c r="H102" s="244"/>
    </row>
    <row r="103" spans="1:10">
      <c r="A103" s="18"/>
      <c r="B103" s="100"/>
      <c r="C103" s="100"/>
      <c r="E103" s="100"/>
      <c r="G103" s="100"/>
      <c r="J103" s="26"/>
    </row>
    <row r="104" spans="1:10">
      <c r="A104" s="18"/>
      <c r="B104" s="100"/>
      <c r="C104" s="100"/>
      <c r="E104" s="100"/>
      <c r="G104" s="100"/>
      <c r="J104" s="26"/>
    </row>
    <row r="105" spans="1:10">
      <c r="A105" s="18"/>
      <c r="B105" s="100"/>
      <c r="C105" s="100"/>
      <c r="E105" s="100"/>
      <c r="G105" s="100"/>
      <c r="J105" s="26"/>
    </row>
    <row r="106" spans="1:10">
      <c r="A106" s="18"/>
      <c r="B106" s="100"/>
      <c r="C106" s="100"/>
      <c r="E106" s="100"/>
      <c r="G106" s="100"/>
      <c r="J106" s="26"/>
    </row>
    <row r="107" spans="1:10">
      <c r="A107" s="18"/>
      <c r="B107" s="100"/>
      <c r="C107" s="100"/>
      <c r="E107" s="100"/>
      <c r="G107" s="100"/>
      <c r="J107" s="26"/>
    </row>
    <row r="108" spans="1:10">
      <c r="A108" s="18"/>
      <c r="B108" s="100"/>
      <c r="C108" s="100"/>
      <c r="E108" s="100"/>
      <c r="G108" s="100"/>
      <c r="J108" s="26"/>
    </row>
    <row r="109" spans="1:10">
      <c r="A109" s="18"/>
      <c r="B109" s="100"/>
      <c r="C109" s="100"/>
      <c r="E109" s="100"/>
      <c r="G109" s="100"/>
      <c r="J109" s="26"/>
    </row>
    <row r="110" spans="1:10">
      <c r="A110" s="18"/>
      <c r="B110" s="100"/>
      <c r="C110" s="100"/>
      <c r="E110" s="100"/>
      <c r="G110" s="100"/>
      <c r="J110" s="26"/>
    </row>
    <row r="111" spans="1:10">
      <c r="A111" s="18"/>
      <c r="B111" s="100"/>
      <c r="C111" s="100"/>
      <c r="E111" s="100"/>
      <c r="G111" s="100"/>
      <c r="J111" s="26"/>
    </row>
    <row r="112" spans="1:10">
      <c r="A112" s="18"/>
      <c r="B112" s="100"/>
      <c r="C112" s="100"/>
      <c r="E112" s="100"/>
      <c r="G112" s="100"/>
      <c r="J112" s="26"/>
    </row>
    <row r="113" spans="1:10">
      <c r="A113" s="18"/>
      <c r="B113" s="100"/>
      <c r="C113" s="100"/>
      <c r="E113" s="100"/>
      <c r="G113" s="100"/>
      <c r="J113" s="26"/>
    </row>
    <row r="114" spans="1:10">
      <c r="A114" s="18"/>
      <c r="B114" s="100"/>
      <c r="C114" s="100"/>
      <c r="E114" s="100"/>
      <c r="G114" s="100"/>
      <c r="J114" s="26"/>
    </row>
    <row r="115" spans="1:10">
      <c r="A115" s="18"/>
      <c r="B115" s="100"/>
      <c r="C115" s="100"/>
      <c r="E115" s="100"/>
      <c r="G115" s="100"/>
      <c r="J115" s="26"/>
    </row>
    <row r="116" spans="1:10">
      <c r="A116" s="18"/>
      <c r="B116" s="100"/>
      <c r="C116" s="100"/>
      <c r="E116" s="100"/>
      <c r="G116" s="100"/>
      <c r="J116" s="26"/>
    </row>
    <row r="117" spans="1:10">
      <c r="A117" s="18"/>
      <c r="B117" s="100"/>
      <c r="C117" s="100"/>
      <c r="E117" s="100"/>
      <c r="G117" s="100"/>
      <c r="J117" s="26"/>
    </row>
    <row r="118" spans="1:10">
      <c r="A118" s="18"/>
      <c r="B118" s="100"/>
      <c r="C118" s="100"/>
      <c r="E118" s="100"/>
      <c r="G118" s="100"/>
      <c r="J118" s="26"/>
    </row>
    <row r="119" spans="1:10">
      <c r="A119" s="18"/>
      <c r="B119" s="100"/>
      <c r="C119" s="100"/>
      <c r="E119" s="100"/>
      <c r="G119" s="100"/>
      <c r="J119" s="26"/>
    </row>
    <row r="120" spans="1:10">
      <c r="A120" s="18"/>
      <c r="B120" s="100"/>
      <c r="C120" s="100"/>
      <c r="E120" s="100"/>
      <c r="G120" s="100"/>
      <c r="J120" s="26"/>
    </row>
    <row r="121" spans="1:10">
      <c r="A121" s="18"/>
      <c r="B121" s="100"/>
      <c r="C121" s="100"/>
      <c r="E121" s="100"/>
      <c r="G121" s="100"/>
      <c r="J121" s="26"/>
    </row>
    <row r="122" spans="1:10">
      <c r="A122" s="164"/>
      <c r="C122" s="100"/>
      <c r="E122" s="100"/>
      <c r="G122" s="100"/>
      <c r="J122" s="26"/>
    </row>
    <row r="123" spans="1:10">
      <c r="A123" s="164"/>
      <c r="C123" s="100"/>
      <c r="E123" s="100"/>
      <c r="G123" s="100"/>
      <c r="J123" s="26"/>
    </row>
    <row r="124" spans="1:10">
      <c r="A124" s="164"/>
      <c r="C124" s="100"/>
      <c r="E124" s="100"/>
      <c r="G124" s="100"/>
      <c r="J124" s="26"/>
    </row>
    <row r="125" spans="1:10">
      <c r="A125" s="164"/>
      <c r="C125" s="100"/>
      <c r="E125" s="100"/>
      <c r="G125" s="100"/>
      <c r="J125" s="26"/>
    </row>
    <row r="126" spans="1:10">
      <c r="A126" s="164"/>
      <c r="C126" s="100"/>
      <c r="E126" s="100"/>
      <c r="G126" s="100"/>
      <c r="J126" s="26"/>
    </row>
    <row r="127" spans="1:10">
      <c r="A127" s="164"/>
      <c r="C127" s="100"/>
      <c r="E127" s="100"/>
      <c r="G127" s="100"/>
      <c r="J127" s="26"/>
    </row>
    <row r="128" spans="1:10">
      <c r="A128" s="164"/>
      <c r="C128" s="100"/>
      <c r="E128" s="100"/>
      <c r="G128" s="100"/>
      <c r="J128" s="26"/>
    </row>
    <row r="129" spans="1:10">
      <c r="A129" s="164"/>
      <c r="C129" s="100"/>
      <c r="E129" s="100"/>
      <c r="G129" s="100"/>
      <c r="J129" s="26"/>
    </row>
  </sheetData>
  <mergeCells count="20">
    <mergeCell ref="A67:H67"/>
    <mergeCell ref="A61:H61"/>
    <mergeCell ref="A62:H62"/>
    <mergeCell ref="A37:H37"/>
    <mergeCell ref="A38:H38"/>
    <mergeCell ref="A39:H39"/>
    <mergeCell ref="A48:H48"/>
    <mergeCell ref="A54:H54"/>
    <mergeCell ref="A30:H30"/>
    <mergeCell ref="A1:H1"/>
    <mergeCell ref="A2:H2"/>
    <mergeCell ref="A4:H4"/>
    <mergeCell ref="A5:H5"/>
    <mergeCell ref="A6:H6"/>
    <mergeCell ref="A7:H7"/>
    <mergeCell ref="A22:H22"/>
    <mergeCell ref="A9:H10"/>
    <mergeCell ref="A12:H12"/>
    <mergeCell ref="A13:H13"/>
    <mergeCell ref="A18:H18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8"/>
  <sheetViews>
    <sheetView tabSelected="1" zoomScale="70" zoomScaleNormal="70" workbookViewId="0">
      <selection sqref="A1:O1"/>
    </sheetView>
  </sheetViews>
  <sheetFormatPr baseColWidth="10" defaultRowHeight="18.75"/>
  <cols>
    <col min="1" max="1" width="32.5703125" style="1" customWidth="1"/>
    <col min="2" max="2" width="10.140625" style="8" customWidth="1"/>
    <col min="3" max="3" width="12" style="8" customWidth="1"/>
    <col min="4" max="15" width="6.7109375" style="2" customWidth="1"/>
    <col min="16" max="16" width="10.85546875" style="1" customWidth="1"/>
    <col min="17" max="17" width="11.42578125" style="1" customWidth="1"/>
    <col min="18" max="16384" width="11.42578125" style="1"/>
  </cols>
  <sheetData>
    <row r="1" spans="1:16" ht="30.75">
      <c r="A1" s="286" t="str">
        <f>JUV!A1</f>
        <v>EL VALLE DE TANDIL GOLF CLUB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</row>
    <row r="2" spans="1:16" ht="30.75">
      <c r="A2" s="286" t="str">
        <f>JUV!A2</f>
        <v>TANDIL GOLF CLUB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</row>
    <row r="3" spans="1:16" ht="19.5">
      <c r="A3" s="287" t="s">
        <v>7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</row>
    <row r="4" spans="1:16" ht="26.25">
      <c r="A4" s="288" t="s">
        <v>11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</row>
    <row r="5" spans="1:16" ht="19.5">
      <c r="A5" s="289" t="str">
        <f>JUV!A5</f>
        <v>CUATRO VUELTAS DE 9 HOYOS MEDAL PLAY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</row>
    <row r="6" spans="1:16" ht="20.25" thickBot="1">
      <c r="A6" s="285" t="str">
        <f>JUV!A6</f>
        <v>SABADO 17 Y DOMINGO 18 DE AGOSTO DE 2024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</row>
    <row r="7" spans="1:16" ht="20.25" thickBot="1">
      <c r="A7" s="296" t="s">
        <v>186</v>
      </c>
      <c r="B7" s="297"/>
      <c r="C7" s="297"/>
      <c r="D7" s="306"/>
      <c r="E7" s="306"/>
      <c r="F7" s="297"/>
      <c r="G7" s="297"/>
      <c r="H7" s="297"/>
      <c r="I7" s="297"/>
      <c r="J7" s="297"/>
      <c r="K7" s="297"/>
      <c r="L7" s="297"/>
      <c r="M7" s="297"/>
      <c r="N7" s="297"/>
      <c r="O7" s="298"/>
    </row>
    <row r="8" spans="1:16" ht="20.25" thickBot="1">
      <c r="A8" s="55"/>
      <c r="B8" s="56"/>
      <c r="C8" s="56"/>
      <c r="D8" s="165" t="s">
        <v>54</v>
      </c>
      <c r="E8" s="166" t="s">
        <v>36</v>
      </c>
      <c r="F8" s="301" t="s">
        <v>25</v>
      </c>
      <c r="G8" s="301"/>
      <c r="H8" s="301"/>
      <c r="I8" s="302"/>
      <c r="J8" s="303" t="s">
        <v>28</v>
      </c>
      <c r="K8" s="304"/>
      <c r="L8" s="304"/>
      <c r="M8" s="305"/>
      <c r="N8" s="1"/>
      <c r="O8" s="1"/>
    </row>
    <row r="9" spans="1:16" s="45" customFormat="1" ht="20.25" thickBot="1">
      <c r="A9" s="4" t="s">
        <v>0</v>
      </c>
      <c r="B9" s="5" t="s">
        <v>9</v>
      </c>
      <c r="C9" s="74" t="s">
        <v>19</v>
      </c>
      <c r="D9" s="167" t="s">
        <v>52</v>
      </c>
      <c r="E9" s="168" t="s">
        <v>53</v>
      </c>
      <c r="F9" s="71" t="s">
        <v>2</v>
      </c>
      <c r="G9" s="46" t="s">
        <v>3</v>
      </c>
      <c r="H9" s="46" t="s">
        <v>4</v>
      </c>
      <c r="I9" s="46" t="s">
        <v>5</v>
      </c>
      <c r="J9" s="47" t="s">
        <v>2</v>
      </c>
      <c r="K9" s="47" t="s">
        <v>3</v>
      </c>
      <c r="L9" s="47" t="s">
        <v>4</v>
      </c>
      <c r="M9" s="47" t="s">
        <v>5</v>
      </c>
      <c r="N9" s="4" t="s">
        <v>26</v>
      </c>
      <c r="O9" s="48" t="s">
        <v>27</v>
      </c>
    </row>
    <row r="10" spans="1:16" ht="18.95" customHeight="1" thickBot="1">
      <c r="A10" s="279" t="s">
        <v>75</v>
      </c>
      <c r="B10" s="42" t="s">
        <v>36</v>
      </c>
      <c r="C10" s="77">
        <v>36513</v>
      </c>
      <c r="D10" s="83">
        <v>3</v>
      </c>
      <c r="E10" s="81">
        <v>2</v>
      </c>
      <c r="F10" s="72">
        <v>37</v>
      </c>
      <c r="G10" s="43">
        <v>36</v>
      </c>
      <c r="H10" s="44">
        <f t="shared" ref="H10:H28" si="0">SUM(F10:G10)</f>
        <v>73</v>
      </c>
      <c r="I10" s="70">
        <f t="shared" ref="I10:I28" si="1">SUM(H10-D10)</f>
        <v>70</v>
      </c>
      <c r="J10" s="49">
        <v>35</v>
      </c>
      <c r="K10" s="50">
        <v>36</v>
      </c>
      <c r="L10" s="44">
        <f t="shared" ref="L10:L27" si="2">SUM(J10:K10)</f>
        <v>71</v>
      </c>
      <c r="M10" s="51">
        <f t="shared" ref="M10:M27" si="3">+(L10-E10)</f>
        <v>69</v>
      </c>
      <c r="N10" s="52">
        <f t="shared" ref="N10:N27" si="4">SUM(I10+M10)</f>
        <v>139</v>
      </c>
      <c r="O10" s="275">
        <f t="shared" ref="O10:O27" si="5">+H10+L10</f>
        <v>144</v>
      </c>
      <c r="P10" s="19" t="s">
        <v>14</v>
      </c>
    </row>
    <row r="11" spans="1:16" ht="18.95" customHeight="1" thickBot="1">
      <c r="A11" s="41" t="s">
        <v>109</v>
      </c>
      <c r="B11" s="42" t="s">
        <v>188</v>
      </c>
      <c r="C11" s="77">
        <v>39044</v>
      </c>
      <c r="D11" s="83">
        <v>0</v>
      </c>
      <c r="E11" s="81">
        <v>-1</v>
      </c>
      <c r="F11" s="72">
        <v>35</v>
      </c>
      <c r="G11" s="43">
        <v>38</v>
      </c>
      <c r="H11" s="44">
        <f t="shared" si="0"/>
        <v>73</v>
      </c>
      <c r="I11" s="70">
        <f t="shared" si="1"/>
        <v>73</v>
      </c>
      <c r="J11" s="49">
        <v>36</v>
      </c>
      <c r="K11" s="50">
        <v>38</v>
      </c>
      <c r="L11" s="44">
        <f t="shared" si="2"/>
        <v>74</v>
      </c>
      <c r="M11" s="51">
        <f t="shared" si="3"/>
        <v>75</v>
      </c>
      <c r="N11" s="52">
        <f t="shared" si="4"/>
        <v>148</v>
      </c>
      <c r="O11" s="275">
        <f t="shared" si="5"/>
        <v>147</v>
      </c>
      <c r="P11" s="19" t="s">
        <v>15</v>
      </c>
    </row>
    <row r="12" spans="1:16" ht="18.95" customHeight="1">
      <c r="A12" s="279" t="s">
        <v>108</v>
      </c>
      <c r="B12" s="42" t="s">
        <v>36</v>
      </c>
      <c r="C12" s="77">
        <v>36383</v>
      </c>
      <c r="D12" s="83">
        <v>1</v>
      </c>
      <c r="E12" s="81">
        <v>0</v>
      </c>
      <c r="F12" s="72">
        <v>38</v>
      </c>
      <c r="G12" s="43">
        <v>38</v>
      </c>
      <c r="H12" s="44">
        <f t="shared" si="0"/>
        <v>76</v>
      </c>
      <c r="I12" s="70">
        <f t="shared" si="1"/>
        <v>75</v>
      </c>
      <c r="J12" s="49">
        <v>35</v>
      </c>
      <c r="K12" s="50">
        <v>38</v>
      </c>
      <c r="L12" s="44">
        <f t="shared" si="2"/>
        <v>73</v>
      </c>
      <c r="M12" s="51">
        <f t="shared" si="3"/>
        <v>73</v>
      </c>
      <c r="N12" s="52">
        <f t="shared" si="4"/>
        <v>148</v>
      </c>
      <c r="O12" s="68">
        <f t="shared" si="5"/>
        <v>149</v>
      </c>
    </row>
    <row r="13" spans="1:16" ht="18.95" customHeight="1" thickBot="1">
      <c r="A13" s="41" t="s">
        <v>107</v>
      </c>
      <c r="B13" s="42" t="s">
        <v>32</v>
      </c>
      <c r="C13" s="77">
        <v>38922</v>
      </c>
      <c r="D13" s="83">
        <v>1</v>
      </c>
      <c r="E13" s="81">
        <v>0</v>
      </c>
      <c r="F13" s="72">
        <v>39</v>
      </c>
      <c r="G13" s="43">
        <v>37</v>
      </c>
      <c r="H13" s="44">
        <f t="shared" si="0"/>
        <v>76</v>
      </c>
      <c r="I13" s="70">
        <f t="shared" si="1"/>
        <v>75</v>
      </c>
      <c r="J13" s="49">
        <v>35</v>
      </c>
      <c r="K13" s="50">
        <v>41</v>
      </c>
      <c r="L13" s="44">
        <f t="shared" si="2"/>
        <v>76</v>
      </c>
      <c r="M13" s="51">
        <f t="shared" si="3"/>
        <v>76</v>
      </c>
      <c r="N13" s="52">
        <f t="shared" si="4"/>
        <v>151</v>
      </c>
      <c r="O13" s="68">
        <f t="shared" si="5"/>
        <v>152</v>
      </c>
    </row>
    <row r="14" spans="1:16" ht="18.95" customHeight="1" thickBot="1">
      <c r="A14" s="41" t="s">
        <v>98</v>
      </c>
      <c r="B14" s="42" t="s">
        <v>187</v>
      </c>
      <c r="C14" s="77">
        <v>39699</v>
      </c>
      <c r="D14" s="83">
        <v>6</v>
      </c>
      <c r="E14" s="81">
        <v>5</v>
      </c>
      <c r="F14" s="72">
        <v>43</v>
      </c>
      <c r="G14" s="43">
        <v>36</v>
      </c>
      <c r="H14" s="44">
        <f t="shared" si="0"/>
        <v>79</v>
      </c>
      <c r="I14" s="70">
        <f t="shared" si="1"/>
        <v>73</v>
      </c>
      <c r="J14" s="49">
        <v>36</v>
      </c>
      <c r="K14" s="50">
        <v>39</v>
      </c>
      <c r="L14" s="44">
        <f t="shared" si="2"/>
        <v>75</v>
      </c>
      <c r="M14" s="51">
        <f t="shared" si="3"/>
        <v>70</v>
      </c>
      <c r="N14" s="276">
        <f t="shared" si="4"/>
        <v>143</v>
      </c>
      <c r="O14" s="68">
        <f t="shared" si="5"/>
        <v>154</v>
      </c>
      <c r="P14" s="23" t="s">
        <v>16</v>
      </c>
    </row>
    <row r="15" spans="1:16" ht="18.95" customHeight="1">
      <c r="A15" s="41" t="s">
        <v>106</v>
      </c>
      <c r="B15" s="42" t="s">
        <v>34</v>
      </c>
      <c r="C15" s="77">
        <v>38833</v>
      </c>
      <c r="D15" s="83">
        <v>1</v>
      </c>
      <c r="E15" s="81">
        <v>0</v>
      </c>
      <c r="F15" s="72">
        <v>40</v>
      </c>
      <c r="G15" s="43">
        <v>41</v>
      </c>
      <c r="H15" s="44">
        <f t="shared" si="0"/>
        <v>81</v>
      </c>
      <c r="I15" s="70">
        <f t="shared" si="1"/>
        <v>80</v>
      </c>
      <c r="J15" s="49">
        <v>35</v>
      </c>
      <c r="K15" s="50">
        <v>39</v>
      </c>
      <c r="L15" s="44">
        <f t="shared" si="2"/>
        <v>74</v>
      </c>
      <c r="M15" s="51">
        <f t="shared" si="3"/>
        <v>74</v>
      </c>
      <c r="N15" s="52">
        <f t="shared" si="4"/>
        <v>154</v>
      </c>
      <c r="O15" s="68">
        <f t="shared" si="5"/>
        <v>155</v>
      </c>
    </row>
    <row r="16" spans="1:16" ht="18.95" customHeight="1">
      <c r="A16" s="41" t="s">
        <v>101</v>
      </c>
      <c r="B16" s="42" t="s">
        <v>34</v>
      </c>
      <c r="C16" s="77">
        <v>39770</v>
      </c>
      <c r="D16" s="83">
        <v>6</v>
      </c>
      <c r="E16" s="81">
        <v>4</v>
      </c>
      <c r="F16" s="72">
        <v>38</v>
      </c>
      <c r="G16" s="43">
        <v>39</v>
      </c>
      <c r="H16" s="44">
        <f t="shared" si="0"/>
        <v>77</v>
      </c>
      <c r="I16" s="70">
        <f t="shared" si="1"/>
        <v>71</v>
      </c>
      <c r="J16" s="49">
        <v>38</v>
      </c>
      <c r="K16" s="50">
        <v>40</v>
      </c>
      <c r="L16" s="44">
        <f t="shared" si="2"/>
        <v>78</v>
      </c>
      <c r="M16" s="51">
        <f t="shared" si="3"/>
        <v>74</v>
      </c>
      <c r="N16" s="52">
        <f t="shared" si="4"/>
        <v>145</v>
      </c>
      <c r="O16" s="68">
        <f t="shared" si="5"/>
        <v>155</v>
      </c>
    </row>
    <row r="17" spans="1:16" ht="18.95" customHeight="1">
      <c r="A17" s="279" t="s">
        <v>105</v>
      </c>
      <c r="B17" s="42" t="s">
        <v>187</v>
      </c>
      <c r="C17" s="77">
        <v>36626</v>
      </c>
      <c r="D17" s="83">
        <v>3</v>
      </c>
      <c r="E17" s="81">
        <v>1</v>
      </c>
      <c r="F17" s="72">
        <v>42</v>
      </c>
      <c r="G17" s="43">
        <v>38</v>
      </c>
      <c r="H17" s="44">
        <f t="shared" si="0"/>
        <v>80</v>
      </c>
      <c r="I17" s="70">
        <f t="shared" si="1"/>
        <v>77</v>
      </c>
      <c r="J17" s="49">
        <v>38</v>
      </c>
      <c r="K17" s="50">
        <v>39</v>
      </c>
      <c r="L17" s="44">
        <f t="shared" si="2"/>
        <v>77</v>
      </c>
      <c r="M17" s="51">
        <f t="shared" si="3"/>
        <v>76</v>
      </c>
      <c r="N17" s="52">
        <f t="shared" si="4"/>
        <v>153</v>
      </c>
      <c r="O17" s="68">
        <f t="shared" si="5"/>
        <v>157</v>
      </c>
    </row>
    <row r="18" spans="1:16" ht="18.95" customHeight="1">
      <c r="A18" s="41" t="s">
        <v>99</v>
      </c>
      <c r="B18" s="42" t="s">
        <v>187</v>
      </c>
      <c r="C18" s="77">
        <v>39791</v>
      </c>
      <c r="D18" s="83">
        <v>6</v>
      </c>
      <c r="E18" s="81">
        <v>5</v>
      </c>
      <c r="F18" s="72">
        <v>41</v>
      </c>
      <c r="G18" s="43">
        <v>37</v>
      </c>
      <c r="H18" s="44">
        <f t="shared" si="0"/>
        <v>78</v>
      </c>
      <c r="I18" s="70">
        <f t="shared" si="1"/>
        <v>72</v>
      </c>
      <c r="J18" s="49">
        <v>42</v>
      </c>
      <c r="K18" s="50">
        <v>40</v>
      </c>
      <c r="L18" s="44">
        <f t="shared" si="2"/>
        <v>82</v>
      </c>
      <c r="M18" s="51">
        <f t="shared" si="3"/>
        <v>77</v>
      </c>
      <c r="N18" s="52">
        <f t="shared" si="4"/>
        <v>149</v>
      </c>
      <c r="O18" s="68">
        <f t="shared" si="5"/>
        <v>160</v>
      </c>
    </row>
    <row r="19" spans="1:16" ht="18.95" customHeight="1">
      <c r="A19" s="41" t="s">
        <v>103</v>
      </c>
      <c r="B19" s="42" t="s">
        <v>35</v>
      </c>
      <c r="C19" s="77">
        <v>39213</v>
      </c>
      <c r="D19" s="83">
        <v>4</v>
      </c>
      <c r="E19" s="81">
        <v>2</v>
      </c>
      <c r="F19" s="72">
        <v>38</v>
      </c>
      <c r="G19" s="43">
        <v>37</v>
      </c>
      <c r="H19" s="44">
        <f t="shared" si="0"/>
        <v>75</v>
      </c>
      <c r="I19" s="70">
        <f t="shared" si="1"/>
        <v>71</v>
      </c>
      <c r="J19" s="49">
        <v>41</v>
      </c>
      <c r="K19" s="50">
        <v>44</v>
      </c>
      <c r="L19" s="44">
        <f t="shared" si="2"/>
        <v>85</v>
      </c>
      <c r="M19" s="51">
        <f t="shared" si="3"/>
        <v>83</v>
      </c>
      <c r="N19" s="52">
        <f t="shared" si="4"/>
        <v>154</v>
      </c>
      <c r="O19" s="68">
        <f t="shared" si="5"/>
        <v>160</v>
      </c>
    </row>
    <row r="20" spans="1:16" ht="18.95" customHeight="1">
      <c r="A20" s="41" t="s">
        <v>104</v>
      </c>
      <c r="B20" s="42" t="s">
        <v>34</v>
      </c>
      <c r="C20" s="77">
        <v>38848</v>
      </c>
      <c r="D20" s="83">
        <v>4</v>
      </c>
      <c r="E20" s="81">
        <v>2</v>
      </c>
      <c r="F20" s="72">
        <v>40</v>
      </c>
      <c r="G20" s="43">
        <v>44</v>
      </c>
      <c r="H20" s="44">
        <f t="shared" si="0"/>
        <v>84</v>
      </c>
      <c r="I20" s="70">
        <f t="shared" si="1"/>
        <v>80</v>
      </c>
      <c r="J20" s="49">
        <v>40</v>
      </c>
      <c r="K20" s="50">
        <v>38</v>
      </c>
      <c r="L20" s="44">
        <f t="shared" si="2"/>
        <v>78</v>
      </c>
      <c r="M20" s="51">
        <f t="shared" si="3"/>
        <v>76</v>
      </c>
      <c r="N20" s="52">
        <f t="shared" si="4"/>
        <v>156</v>
      </c>
      <c r="O20" s="68">
        <f t="shared" si="5"/>
        <v>162</v>
      </c>
    </row>
    <row r="21" spans="1:16" ht="18.95" customHeight="1">
      <c r="A21" s="41" t="s">
        <v>102</v>
      </c>
      <c r="B21" s="42" t="s">
        <v>34</v>
      </c>
      <c r="C21" s="77">
        <v>39205</v>
      </c>
      <c r="D21" s="83">
        <v>5</v>
      </c>
      <c r="E21" s="81">
        <v>3</v>
      </c>
      <c r="F21" s="72">
        <v>40</v>
      </c>
      <c r="G21" s="43">
        <v>43</v>
      </c>
      <c r="H21" s="44">
        <f t="shared" si="0"/>
        <v>83</v>
      </c>
      <c r="I21" s="70">
        <f t="shared" si="1"/>
        <v>78</v>
      </c>
      <c r="J21" s="49">
        <v>39</v>
      </c>
      <c r="K21" s="50">
        <v>41</v>
      </c>
      <c r="L21" s="44">
        <f t="shared" si="2"/>
        <v>80</v>
      </c>
      <c r="M21" s="51">
        <f t="shared" si="3"/>
        <v>77</v>
      </c>
      <c r="N21" s="52">
        <f t="shared" si="4"/>
        <v>155</v>
      </c>
      <c r="O21" s="68">
        <f t="shared" si="5"/>
        <v>163</v>
      </c>
    </row>
    <row r="22" spans="1:16" ht="18.95" customHeight="1">
      <c r="A22" s="41" t="s">
        <v>100</v>
      </c>
      <c r="B22" s="42" t="s">
        <v>187</v>
      </c>
      <c r="C22" s="77">
        <v>39469</v>
      </c>
      <c r="D22" s="83">
        <v>6</v>
      </c>
      <c r="E22" s="81">
        <v>5</v>
      </c>
      <c r="F22" s="72">
        <v>41</v>
      </c>
      <c r="G22" s="43">
        <v>40</v>
      </c>
      <c r="H22" s="44">
        <f t="shared" si="0"/>
        <v>81</v>
      </c>
      <c r="I22" s="70">
        <f t="shared" si="1"/>
        <v>75</v>
      </c>
      <c r="J22" s="49">
        <v>46</v>
      </c>
      <c r="K22" s="50">
        <v>39</v>
      </c>
      <c r="L22" s="44">
        <f t="shared" si="2"/>
        <v>85</v>
      </c>
      <c r="M22" s="51">
        <f t="shared" si="3"/>
        <v>80</v>
      </c>
      <c r="N22" s="52">
        <f t="shared" si="4"/>
        <v>155</v>
      </c>
      <c r="O22" s="68">
        <f t="shared" si="5"/>
        <v>166</v>
      </c>
    </row>
    <row r="23" spans="1:16" ht="18.95" customHeight="1">
      <c r="A23" s="41" t="s">
        <v>97</v>
      </c>
      <c r="B23" s="42" t="s">
        <v>32</v>
      </c>
      <c r="C23" s="77">
        <v>39281</v>
      </c>
      <c r="D23" s="83">
        <v>11</v>
      </c>
      <c r="E23" s="81">
        <v>9</v>
      </c>
      <c r="F23" s="72">
        <v>49</v>
      </c>
      <c r="G23" s="43">
        <v>40</v>
      </c>
      <c r="H23" s="44">
        <f t="shared" si="0"/>
        <v>89</v>
      </c>
      <c r="I23" s="70">
        <f t="shared" si="1"/>
        <v>78</v>
      </c>
      <c r="J23" s="49">
        <v>44</v>
      </c>
      <c r="K23" s="50">
        <v>45</v>
      </c>
      <c r="L23" s="44">
        <f t="shared" si="2"/>
        <v>89</v>
      </c>
      <c r="M23" s="51">
        <f t="shared" si="3"/>
        <v>80</v>
      </c>
      <c r="N23" s="52">
        <f t="shared" si="4"/>
        <v>158</v>
      </c>
      <c r="O23" s="68">
        <f t="shared" si="5"/>
        <v>178</v>
      </c>
    </row>
    <row r="24" spans="1:16" ht="18.95" customHeight="1" thickBot="1">
      <c r="A24" s="41" t="s">
        <v>37</v>
      </c>
      <c r="B24" s="42" t="s">
        <v>36</v>
      </c>
      <c r="C24" s="77">
        <v>39442</v>
      </c>
      <c r="D24" s="83">
        <v>20</v>
      </c>
      <c r="E24" s="81">
        <v>18</v>
      </c>
      <c r="F24" s="72">
        <v>47</v>
      </c>
      <c r="G24" s="43">
        <v>53</v>
      </c>
      <c r="H24" s="44">
        <f t="shared" si="0"/>
        <v>100</v>
      </c>
      <c r="I24" s="70">
        <f t="shared" si="1"/>
        <v>80</v>
      </c>
      <c r="J24" s="49">
        <v>39</v>
      </c>
      <c r="K24" s="50">
        <v>45</v>
      </c>
      <c r="L24" s="44">
        <f t="shared" si="2"/>
        <v>84</v>
      </c>
      <c r="M24" s="51">
        <f t="shared" si="3"/>
        <v>66</v>
      </c>
      <c r="N24" s="52">
        <f t="shared" si="4"/>
        <v>146</v>
      </c>
      <c r="O24" s="68">
        <f t="shared" si="5"/>
        <v>184</v>
      </c>
    </row>
    <row r="25" spans="1:16" ht="18.95" customHeight="1" thickBot="1">
      <c r="A25" s="41" t="s">
        <v>94</v>
      </c>
      <c r="B25" s="42" t="s">
        <v>36</v>
      </c>
      <c r="C25" s="77">
        <v>38922</v>
      </c>
      <c r="D25" s="83">
        <v>27</v>
      </c>
      <c r="E25" s="81">
        <v>25</v>
      </c>
      <c r="F25" s="72">
        <v>52</v>
      </c>
      <c r="G25" s="43">
        <v>47</v>
      </c>
      <c r="H25" s="44">
        <f t="shared" si="0"/>
        <v>99</v>
      </c>
      <c r="I25" s="70">
        <f t="shared" si="1"/>
        <v>72</v>
      </c>
      <c r="J25" s="49">
        <v>48</v>
      </c>
      <c r="K25" s="50">
        <v>49</v>
      </c>
      <c r="L25" s="44">
        <f t="shared" si="2"/>
        <v>97</v>
      </c>
      <c r="M25" s="51">
        <f t="shared" si="3"/>
        <v>72</v>
      </c>
      <c r="N25" s="276">
        <f t="shared" si="4"/>
        <v>144</v>
      </c>
      <c r="O25" s="68">
        <f t="shared" si="5"/>
        <v>196</v>
      </c>
      <c r="P25" s="23" t="s">
        <v>17</v>
      </c>
    </row>
    <row r="26" spans="1:16" ht="18.95" customHeight="1">
      <c r="A26" s="41" t="s">
        <v>95</v>
      </c>
      <c r="B26" s="42" t="s">
        <v>36</v>
      </c>
      <c r="C26" s="77">
        <v>39641</v>
      </c>
      <c r="D26" s="83">
        <v>23</v>
      </c>
      <c r="E26" s="81">
        <v>21</v>
      </c>
      <c r="F26" s="72">
        <v>56</v>
      </c>
      <c r="G26" s="43">
        <v>49</v>
      </c>
      <c r="H26" s="44">
        <f t="shared" si="0"/>
        <v>105</v>
      </c>
      <c r="I26" s="70">
        <f t="shared" si="1"/>
        <v>82</v>
      </c>
      <c r="J26" s="49">
        <v>46</v>
      </c>
      <c r="K26" s="50">
        <v>49</v>
      </c>
      <c r="L26" s="44">
        <f t="shared" si="2"/>
        <v>95</v>
      </c>
      <c r="M26" s="51">
        <f t="shared" si="3"/>
        <v>74</v>
      </c>
      <c r="N26" s="52">
        <f t="shared" si="4"/>
        <v>156</v>
      </c>
      <c r="O26" s="68">
        <f t="shared" si="5"/>
        <v>200</v>
      </c>
    </row>
    <row r="27" spans="1:16" ht="18.95" customHeight="1">
      <c r="A27" s="41" t="s">
        <v>93</v>
      </c>
      <c r="B27" s="42" t="s">
        <v>36</v>
      </c>
      <c r="C27" s="77">
        <v>39795</v>
      </c>
      <c r="D27" s="83">
        <v>31</v>
      </c>
      <c r="E27" s="81">
        <v>29</v>
      </c>
      <c r="F27" s="72">
        <v>61</v>
      </c>
      <c r="G27" s="43">
        <v>61</v>
      </c>
      <c r="H27" s="44">
        <f t="shared" si="0"/>
        <v>122</v>
      </c>
      <c r="I27" s="70">
        <f t="shared" si="1"/>
        <v>91</v>
      </c>
      <c r="J27" s="49">
        <v>54</v>
      </c>
      <c r="K27" s="50">
        <v>51</v>
      </c>
      <c r="L27" s="44">
        <f t="shared" si="2"/>
        <v>105</v>
      </c>
      <c r="M27" s="51">
        <f t="shared" si="3"/>
        <v>76</v>
      </c>
      <c r="N27" s="52">
        <f t="shared" si="4"/>
        <v>167</v>
      </c>
      <c r="O27" s="68">
        <f t="shared" si="5"/>
        <v>227</v>
      </c>
    </row>
    <row r="28" spans="1:16" ht="18.95" customHeight="1" thickBot="1">
      <c r="A28" s="169" t="s">
        <v>96</v>
      </c>
      <c r="B28" s="170" t="s">
        <v>187</v>
      </c>
      <c r="C28" s="171">
        <v>39774</v>
      </c>
      <c r="D28" s="172">
        <v>19</v>
      </c>
      <c r="E28" s="173">
        <v>17</v>
      </c>
      <c r="F28" s="174">
        <v>46</v>
      </c>
      <c r="G28" s="175">
        <v>53</v>
      </c>
      <c r="H28" s="176">
        <f t="shared" si="0"/>
        <v>99</v>
      </c>
      <c r="I28" s="177">
        <f t="shared" si="1"/>
        <v>80</v>
      </c>
      <c r="J28" s="178" t="s">
        <v>224</v>
      </c>
      <c r="K28" s="179" t="s">
        <v>225</v>
      </c>
      <c r="L28" s="176" t="s">
        <v>226</v>
      </c>
      <c r="M28" s="180" t="s">
        <v>227</v>
      </c>
      <c r="N28" s="181" t="s">
        <v>10</v>
      </c>
      <c r="O28" s="274" t="s">
        <v>10</v>
      </c>
    </row>
  </sheetData>
  <sortState xmlns:xlrd2="http://schemas.microsoft.com/office/spreadsheetml/2017/richdata2" ref="A10:O28">
    <sortCondition ref="O10:O28"/>
    <sortCondition ref="L10:L28"/>
    <sortCondition ref="H10:H28"/>
  </sortState>
  <mergeCells count="9">
    <mergeCell ref="F8:I8"/>
    <mergeCell ref="J8:M8"/>
    <mergeCell ref="A1:O1"/>
    <mergeCell ref="A2:O2"/>
    <mergeCell ref="A3:O3"/>
    <mergeCell ref="A4:O4"/>
    <mergeCell ref="A5:O5"/>
    <mergeCell ref="A6:O6"/>
    <mergeCell ref="A7:O7"/>
  </mergeCells>
  <phoneticPr fontId="0" type="noConversion"/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2"/>
  <sheetViews>
    <sheetView zoomScale="70" zoomScaleNormal="70" workbookViewId="0">
      <selection sqref="A1:O1"/>
    </sheetView>
  </sheetViews>
  <sheetFormatPr baseColWidth="10" defaultRowHeight="18.75"/>
  <cols>
    <col min="1" max="1" width="30.5703125" style="1" customWidth="1"/>
    <col min="2" max="2" width="10.140625" style="8" customWidth="1"/>
    <col min="3" max="3" width="12.42578125" style="8" customWidth="1"/>
    <col min="4" max="4" width="7.85546875" style="8" customWidth="1"/>
    <col min="5" max="15" width="6.7109375" style="2" customWidth="1"/>
    <col min="16" max="17" width="11.42578125" style="1" customWidth="1"/>
    <col min="18" max="16384" width="11.42578125" style="1"/>
  </cols>
  <sheetData>
    <row r="1" spans="1:16" ht="30.75">
      <c r="A1" s="286" t="str">
        <f>JUV!A1</f>
        <v>EL VALLE DE TANDIL GOLF CLUB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</row>
    <row r="2" spans="1:16" ht="30.75">
      <c r="A2" s="286" t="str">
        <f>JUV!A2</f>
        <v>TANDIL GOLF CLUB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</row>
    <row r="3" spans="1:16" ht="19.5">
      <c r="A3" s="287" t="s">
        <v>7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</row>
    <row r="4" spans="1:16" ht="26.25">
      <c r="A4" s="288" t="s">
        <v>11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</row>
    <row r="5" spans="1:16" ht="19.5">
      <c r="A5" s="289" t="str">
        <f>JUV!A5</f>
        <v>CUATRO VUELTAS DE 9 HOYOS MEDAL PLAY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</row>
    <row r="6" spans="1:16" ht="20.25" thickBot="1">
      <c r="A6" s="307" t="str">
        <f>JUV!A6</f>
        <v>SABADO 17 Y DOMINGO 18 DE AGOSTO DE 2024</v>
      </c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</row>
    <row r="7" spans="1:16" ht="20.25" thickBot="1">
      <c r="A7" s="296" t="s">
        <v>46</v>
      </c>
      <c r="B7" s="297"/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8"/>
    </row>
    <row r="8" spans="1:16" ht="20.25" thickBot="1">
      <c r="A8" s="55"/>
      <c r="B8" s="56"/>
      <c r="C8" s="56"/>
      <c r="D8" s="165" t="s">
        <v>54</v>
      </c>
      <c r="E8" s="166" t="s">
        <v>36</v>
      </c>
      <c r="F8" s="301" t="s">
        <v>25</v>
      </c>
      <c r="G8" s="301"/>
      <c r="H8" s="301"/>
      <c r="I8" s="302"/>
      <c r="J8" s="303" t="s">
        <v>28</v>
      </c>
      <c r="K8" s="304"/>
      <c r="L8" s="304"/>
      <c r="M8" s="305"/>
      <c r="N8" s="1"/>
      <c r="O8" s="1"/>
    </row>
    <row r="9" spans="1:16" s="45" customFormat="1" ht="20.25" thickBot="1">
      <c r="A9" s="4" t="s">
        <v>0</v>
      </c>
      <c r="B9" s="5" t="s">
        <v>9</v>
      </c>
      <c r="C9" s="74" t="s">
        <v>19</v>
      </c>
      <c r="D9" s="167" t="s">
        <v>52</v>
      </c>
      <c r="E9" s="168" t="s">
        <v>53</v>
      </c>
      <c r="F9" s="71" t="s">
        <v>2</v>
      </c>
      <c r="G9" s="46" t="s">
        <v>3</v>
      </c>
      <c r="H9" s="46" t="s">
        <v>4</v>
      </c>
      <c r="I9" s="46" t="s">
        <v>5</v>
      </c>
      <c r="J9" s="47" t="s">
        <v>2</v>
      </c>
      <c r="K9" s="47" t="s">
        <v>3</v>
      </c>
      <c r="L9" s="47" t="s">
        <v>4</v>
      </c>
      <c r="M9" s="47" t="s">
        <v>5</v>
      </c>
      <c r="N9" s="4" t="s">
        <v>26</v>
      </c>
      <c r="O9" s="48" t="s">
        <v>27</v>
      </c>
    </row>
    <row r="10" spans="1:16" ht="20.25" thickBot="1">
      <c r="A10" s="41" t="s">
        <v>91</v>
      </c>
      <c r="B10" s="42" t="s">
        <v>187</v>
      </c>
      <c r="C10" s="77">
        <v>40163</v>
      </c>
      <c r="D10" s="83">
        <v>2</v>
      </c>
      <c r="E10" s="80">
        <v>1</v>
      </c>
      <c r="F10" s="72">
        <v>35</v>
      </c>
      <c r="G10" s="43">
        <v>34</v>
      </c>
      <c r="H10" s="44">
        <f t="shared" ref="H10:H17" si="0">SUM(F10:G10)</f>
        <v>69</v>
      </c>
      <c r="I10" s="70">
        <f t="shared" ref="I10:I17" si="1">SUM(H10-D10)</f>
        <v>67</v>
      </c>
      <c r="J10" s="49">
        <v>40</v>
      </c>
      <c r="K10" s="50">
        <v>36</v>
      </c>
      <c r="L10" s="44">
        <f t="shared" ref="L10:L18" si="2">SUM(J10:K10)</f>
        <v>76</v>
      </c>
      <c r="M10" s="51">
        <f t="shared" ref="M10:M18" si="3">+(L10-E10)</f>
        <v>75</v>
      </c>
      <c r="N10" s="52">
        <f t="shared" ref="N10:N17" si="4">SUM(I10+M10)</f>
        <v>142</v>
      </c>
      <c r="O10" s="275">
        <f t="shared" ref="O10:O17" si="5">+H10+L10</f>
        <v>145</v>
      </c>
      <c r="P10" s="19" t="s">
        <v>14</v>
      </c>
    </row>
    <row r="11" spans="1:16" ht="20.25" thickBot="1">
      <c r="A11" s="41" t="s">
        <v>90</v>
      </c>
      <c r="B11" s="42" t="s">
        <v>36</v>
      </c>
      <c r="C11" s="77">
        <v>40007</v>
      </c>
      <c r="D11" s="83">
        <v>7</v>
      </c>
      <c r="E11" s="81">
        <v>5</v>
      </c>
      <c r="F11" s="72">
        <v>43</v>
      </c>
      <c r="G11" s="43">
        <v>41</v>
      </c>
      <c r="H11" s="44">
        <f t="shared" si="0"/>
        <v>84</v>
      </c>
      <c r="I11" s="70">
        <f t="shared" si="1"/>
        <v>77</v>
      </c>
      <c r="J11" s="49">
        <v>39</v>
      </c>
      <c r="K11" s="50">
        <v>38</v>
      </c>
      <c r="L11" s="44">
        <f t="shared" si="2"/>
        <v>77</v>
      </c>
      <c r="M11" s="51">
        <f t="shared" si="3"/>
        <v>72</v>
      </c>
      <c r="N11" s="52">
        <f t="shared" si="4"/>
        <v>149</v>
      </c>
      <c r="O11" s="275">
        <f t="shared" si="5"/>
        <v>161</v>
      </c>
      <c r="P11" s="19" t="s">
        <v>15</v>
      </c>
    </row>
    <row r="12" spans="1:16" ht="19.5">
      <c r="A12" s="41" t="s">
        <v>89</v>
      </c>
      <c r="B12" s="42" t="s">
        <v>36</v>
      </c>
      <c r="C12" s="77">
        <v>40437</v>
      </c>
      <c r="D12" s="83">
        <v>9</v>
      </c>
      <c r="E12" s="81">
        <v>7</v>
      </c>
      <c r="F12" s="72">
        <v>49</v>
      </c>
      <c r="G12" s="43">
        <v>42</v>
      </c>
      <c r="H12" s="44">
        <f t="shared" si="0"/>
        <v>91</v>
      </c>
      <c r="I12" s="70">
        <f t="shared" si="1"/>
        <v>82</v>
      </c>
      <c r="J12" s="49">
        <v>38</v>
      </c>
      <c r="K12" s="50">
        <v>38</v>
      </c>
      <c r="L12" s="44">
        <f t="shared" si="2"/>
        <v>76</v>
      </c>
      <c r="M12" s="51">
        <f t="shared" si="3"/>
        <v>69</v>
      </c>
      <c r="N12" s="52">
        <f t="shared" si="4"/>
        <v>151</v>
      </c>
      <c r="O12" s="68">
        <f t="shared" si="5"/>
        <v>167</v>
      </c>
    </row>
    <row r="13" spans="1:16" ht="20.25" thickBot="1">
      <c r="A13" s="41" t="s">
        <v>88</v>
      </c>
      <c r="B13" s="42" t="s">
        <v>36</v>
      </c>
      <c r="C13" s="77">
        <v>40413</v>
      </c>
      <c r="D13" s="83">
        <v>10</v>
      </c>
      <c r="E13" s="81">
        <v>8</v>
      </c>
      <c r="F13" s="72">
        <v>45</v>
      </c>
      <c r="G13" s="43">
        <v>41</v>
      </c>
      <c r="H13" s="44">
        <f t="shared" si="0"/>
        <v>86</v>
      </c>
      <c r="I13" s="70">
        <f t="shared" si="1"/>
        <v>76</v>
      </c>
      <c r="J13" s="49">
        <v>42</v>
      </c>
      <c r="K13" s="50">
        <v>40</v>
      </c>
      <c r="L13" s="44">
        <f t="shared" si="2"/>
        <v>82</v>
      </c>
      <c r="M13" s="51">
        <f t="shared" si="3"/>
        <v>74</v>
      </c>
      <c r="N13" s="52">
        <f t="shared" si="4"/>
        <v>150</v>
      </c>
      <c r="O13" s="68">
        <f t="shared" si="5"/>
        <v>168</v>
      </c>
    </row>
    <row r="14" spans="1:16" ht="20.25" thickBot="1">
      <c r="A14" s="41" t="s">
        <v>43</v>
      </c>
      <c r="B14" s="42" t="s">
        <v>35</v>
      </c>
      <c r="C14" s="77">
        <v>40532</v>
      </c>
      <c r="D14" s="83">
        <v>15</v>
      </c>
      <c r="E14" s="81">
        <v>13</v>
      </c>
      <c r="F14" s="72">
        <v>48</v>
      </c>
      <c r="G14" s="43">
        <v>46</v>
      </c>
      <c r="H14" s="44">
        <f t="shared" si="0"/>
        <v>94</v>
      </c>
      <c r="I14" s="70">
        <f t="shared" si="1"/>
        <v>79</v>
      </c>
      <c r="J14" s="49">
        <v>42</v>
      </c>
      <c r="K14" s="50">
        <v>39</v>
      </c>
      <c r="L14" s="44">
        <f t="shared" si="2"/>
        <v>81</v>
      </c>
      <c r="M14" s="51">
        <f t="shared" si="3"/>
        <v>68</v>
      </c>
      <c r="N14" s="276">
        <f t="shared" si="4"/>
        <v>147</v>
      </c>
      <c r="O14" s="68">
        <f t="shared" si="5"/>
        <v>175</v>
      </c>
      <c r="P14" s="23" t="s">
        <v>16</v>
      </c>
    </row>
    <row r="15" spans="1:16" ht="20.25" thickBot="1">
      <c r="A15" s="41" t="s">
        <v>42</v>
      </c>
      <c r="B15" s="42" t="s">
        <v>35</v>
      </c>
      <c r="C15" s="77">
        <v>40373</v>
      </c>
      <c r="D15" s="83">
        <v>19</v>
      </c>
      <c r="E15" s="81">
        <v>17</v>
      </c>
      <c r="F15" s="72">
        <v>51</v>
      </c>
      <c r="G15" s="43">
        <v>48</v>
      </c>
      <c r="H15" s="44">
        <f t="shared" si="0"/>
        <v>99</v>
      </c>
      <c r="I15" s="70">
        <f t="shared" si="1"/>
        <v>80</v>
      </c>
      <c r="J15" s="49">
        <v>42</v>
      </c>
      <c r="K15" s="50">
        <v>43</v>
      </c>
      <c r="L15" s="44">
        <f t="shared" si="2"/>
        <v>85</v>
      </c>
      <c r="M15" s="51">
        <f t="shared" si="3"/>
        <v>68</v>
      </c>
      <c r="N15" s="276">
        <f t="shared" si="4"/>
        <v>148</v>
      </c>
      <c r="O15" s="68">
        <f t="shared" si="5"/>
        <v>184</v>
      </c>
      <c r="P15" s="23" t="s">
        <v>17</v>
      </c>
    </row>
    <row r="16" spans="1:16" ht="19.5">
      <c r="A16" s="41" t="s">
        <v>85</v>
      </c>
      <c r="B16" s="42" t="s">
        <v>190</v>
      </c>
      <c r="C16" s="77">
        <v>40175</v>
      </c>
      <c r="D16" s="83">
        <v>17</v>
      </c>
      <c r="E16" s="81">
        <v>15</v>
      </c>
      <c r="F16" s="72">
        <v>45</v>
      </c>
      <c r="G16" s="43">
        <v>51</v>
      </c>
      <c r="H16" s="44">
        <f t="shared" si="0"/>
        <v>96</v>
      </c>
      <c r="I16" s="70">
        <f t="shared" si="1"/>
        <v>79</v>
      </c>
      <c r="J16" s="49">
        <v>43</v>
      </c>
      <c r="K16" s="50">
        <v>47</v>
      </c>
      <c r="L16" s="44">
        <f t="shared" si="2"/>
        <v>90</v>
      </c>
      <c r="M16" s="51">
        <f t="shared" si="3"/>
        <v>75</v>
      </c>
      <c r="N16" s="52">
        <f t="shared" si="4"/>
        <v>154</v>
      </c>
      <c r="O16" s="68">
        <f t="shared" si="5"/>
        <v>186</v>
      </c>
    </row>
    <row r="17" spans="1:15" ht="19.5">
      <c r="A17" s="41" t="s">
        <v>84</v>
      </c>
      <c r="B17" s="42" t="s">
        <v>36</v>
      </c>
      <c r="C17" s="77">
        <v>40227</v>
      </c>
      <c r="D17" s="83">
        <v>37</v>
      </c>
      <c r="E17" s="81">
        <v>34</v>
      </c>
      <c r="F17" s="72">
        <v>73</v>
      </c>
      <c r="G17" s="43">
        <v>66</v>
      </c>
      <c r="H17" s="44">
        <f t="shared" si="0"/>
        <v>139</v>
      </c>
      <c r="I17" s="70">
        <f t="shared" si="1"/>
        <v>102</v>
      </c>
      <c r="J17" s="49">
        <v>60</v>
      </c>
      <c r="K17" s="50">
        <v>59</v>
      </c>
      <c r="L17" s="44">
        <f t="shared" si="2"/>
        <v>119</v>
      </c>
      <c r="M17" s="51">
        <f t="shared" si="3"/>
        <v>85</v>
      </c>
      <c r="N17" s="52">
        <f t="shared" si="4"/>
        <v>187</v>
      </c>
      <c r="O17" s="68">
        <f t="shared" si="5"/>
        <v>258</v>
      </c>
    </row>
    <row r="18" spans="1:15" ht="19.5">
      <c r="A18" s="41" t="s">
        <v>86</v>
      </c>
      <c r="B18" s="42" t="s">
        <v>189</v>
      </c>
      <c r="C18" s="77">
        <v>40142</v>
      </c>
      <c r="D18" s="83">
        <v>16</v>
      </c>
      <c r="E18" s="81">
        <v>14</v>
      </c>
      <c r="F18" s="72" t="s">
        <v>213</v>
      </c>
      <c r="G18" s="43" t="s">
        <v>49</v>
      </c>
      <c r="H18" s="221" t="s">
        <v>10</v>
      </c>
      <c r="I18" s="70" t="s">
        <v>10</v>
      </c>
      <c r="J18" s="49">
        <v>39</v>
      </c>
      <c r="K18" s="50">
        <v>44</v>
      </c>
      <c r="L18" s="44">
        <f t="shared" si="2"/>
        <v>83</v>
      </c>
      <c r="M18" s="51">
        <f t="shared" si="3"/>
        <v>69</v>
      </c>
      <c r="N18" s="52" t="s">
        <v>10</v>
      </c>
      <c r="O18" s="273" t="s">
        <v>10</v>
      </c>
    </row>
    <row r="19" spans="1:15" ht="20.25" thickBot="1">
      <c r="A19" s="226" t="s">
        <v>87</v>
      </c>
      <c r="B19" s="170" t="s">
        <v>36</v>
      </c>
      <c r="C19" s="171">
        <v>39914</v>
      </c>
      <c r="D19" s="212" t="s">
        <v>10</v>
      </c>
      <c r="E19" s="277" t="s">
        <v>10</v>
      </c>
      <c r="F19" s="227" t="s">
        <v>10</v>
      </c>
      <c r="G19" s="228" t="s">
        <v>10</v>
      </c>
      <c r="H19" s="213" t="s">
        <v>10</v>
      </c>
      <c r="I19" s="177" t="s">
        <v>10</v>
      </c>
      <c r="J19" s="178" t="s">
        <v>10</v>
      </c>
      <c r="K19" s="179" t="s">
        <v>10</v>
      </c>
      <c r="L19" s="213" t="s">
        <v>10</v>
      </c>
      <c r="M19" s="180" t="s">
        <v>10</v>
      </c>
      <c r="N19" s="181" t="s">
        <v>10</v>
      </c>
      <c r="O19" s="274" t="s">
        <v>10</v>
      </c>
    </row>
    <row r="20" spans="1:15">
      <c r="A20" s="246"/>
      <c r="B20" s="247"/>
      <c r="C20" s="248"/>
      <c r="D20" s="249"/>
      <c r="E20" s="249"/>
      <c r="F20" s="250"/>
      <c r="G20" s="250"/>
      <c r="H20" s="1"/>
      <c r="I20" s="1"/>
      <c r="J20" s="1"/>
      <c r="K20" s="1"/>
      <c r="L20" s="1"/>
      <c r="M20" s="1"/>
      <c r="N20" s="1"/>
      <c r="O20" s="1"/>
    </row>
    <row r="21" spans="1:15">
      <c r="A21" s="246"/>
      <c r="B21" s="247"/>
      <c r="C21" s="248"/>
      <c r="D21" s="249"/>
      <c r="E21" s="249"/>
      <c r="F21" s="250"/>
      <c r="G21" s="250"/>
      <c r="H21" s="1"/>
      <c r="I21" s="1"/>
      <c r="J21" s="1"/>
      <c r="K21" s="1"/>
      <c r="L21" s="1"/>
      <c r="M21" s="1"/>
      <c r="N21" s="1"/>
      <c r="O21" s="1"/>
    </row>
    <row r="22" spans="1:15">
      <c r="A22" s="246"/>
      <c r="B22" s="247"/>
      <c r="C22" s="248"/>
      <c r="D22" s="249"/>
      <c r="E22" s="249"/>
      <c r="F22" s="250"/>
      <c r="G22" s="250"/>
      <c r="H22" s="1"/>
      <c r="I22" s="1"/>
      <c r="J22" s="1"/>
      <c r="K22" s="1"/>
      <c r="L22" s="1"/>
      <c r="M22" s="1"/>
      <c r="N22" s="1"/>
      <c r="O22" s="1"/>
    </row>
    <row r="23" spans="1:15">
      <c r="A23" s="246"/>
      <c r="B23" s="247"/>
      <c r="C23" s="248"/>
      <c r="D23" s="249"/>
      <c r="E23" s="249"/>
      <c r="F23" s="250"/>
      <c r="G23" s="250"/>
      <c r="H23" s="1"/>
      <c r="I23" s="1"/>
      <c r="J23" s="1"/>
      <c r="K23" s="1"/>
      <c r="L23" s="1"/>
      <c r="M23" s="1"/>
      <c r="N23" s="1"/>
      <c r="O23" s="1"/>
    </row>
    <row r="24" spans="1:15">
      <c r="A24" s="246"/>
      <c r="B24" s="247"/>
      <c r="C24" s="248"/>
      <c r="D24" s="249"/>
      <c r="E24" s="249"/>
      <c r="F24" s="250"/>
      <c r="G24" s="250"/>
      <c r="H24" s="1"/>
      <c r="I24" s="1"/>
      <c r="J24" s="1"/>
      <c r="K24" s="1"/>
      <c r="L24" s="1"/>
      <c r="M24" s="1"/>
      <c r="N24" s="1"/>
      <c r="O24" s="1"/>
    </row>
    <row r="25" spans="1:15">
      <c r="A25" s="246"/>
      <c r="B25" s="247"/>
      <c r="C25" s="248"/>
      <c r="D25" s="249"/>
      <c r="E25" s="249"/>
      <c r="F25" s="250"/>
      <c r="G25" s="250"/>
      <c r="H25" s="1"/>
      <c r="I25" s="1"/>
      <c r="J25" s="1"/>
      <c r="K25" s="1"/>
      <c r="L25" s="1"/>
      <c r="M25" s="1"/>
      <c r="N25" s="1"/>
      <c r="O25" s="1"/>
    </row>
    <row r="26" spans="1:15">
      <c r="A26" s="246"/>
      <c r="B26" s="247"/>
      <c r="C26" s="248"/>
      <c r="D26" s="249"/>
      <c r="E26" s="249"/>
      <c r="F26" s="250"/>
      <c r="G26" s="250"/>
      <c r="H26" s="1"/>
      <c r="I26" s="1"/>
      <c r="J26" s="1"/>
      <c r="K26" s="1"/>
      <c r="L26" s="1"/>
      <c r="M26" s="1"/>
      <c r="N26" s="1"/>
      <c r="O26" s="1"/>
    </row>
    <row r="27" spans="1:15">
      <c r="A27" s="246"/>
      <c r="B27" s="247"/>
      <c r="C27" s="248"/>
      <c r="D27" s="249"/>
      <c r="E27" s="249"/>
      <c r="F27" s="250"/>
      <c r="G27" s="250"/>
      <c r="H27" s="1"/>
      <c r="I27" s="1"/>
      <c r="J27" s="1"/>
      <c r="K27" s="1"/>
      <c r="L27" s="1"/>
      <c r="M27" s="1"/>
      <c r="N27" s="1"/>
      <c r="O27" s="1"/>
    </row>
    <row r="28" spans="1:15">
      <c r="A28" s="246"/>
      <c r="B28" s="247"/>
      <c r="C28" s="248"/>
      <c r="D28" s="249"/>
      <c r="E28" s="249"/>
      <c r="F28" s="250"/>
      <c r="G28" s="250"/>
      <c r="H28" s="1"/>
      <c r="I28" s="1"/>
      <c r="J28" s="1"/>
      <c r="K28" s="1"/>
      <c r="L28" s="1"/>
      <c r="M28" s="1"/>
      <c r="N28" s="1"/>
      <c r="O28" s="1"/>
    </row>
    <row r="29" spans="1:15" ht="30.75">
      <c r="A29" s="286" t="str">
        <f>A1</f>
        <v>EL VALLE DE TANDIL GOLF CLUB</v>
      </c>
      <c r="B29" s="286"/>
      <c r="C29" s="286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</row>
    <row r="30" spans="1:15" ht="30.75">
      <c r="A30" s="286" t="str">
        <f>A2</f>
        <v>TANDIL GOLF CLUB</v>
      </c>
      <c r="B30" s="286"/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</row>
    <row r="31" spans="1:15" ht="19.5">
      <c r="A31" s="287" t="s">
        <v>7</v>
      </c>
      <c r="B31" s="287"/>
      <c r="C31" s="287"/>
      <c r="D31" s="287"/>
      <c r="E31" s="287"/>
      <c r="F31" s="287"/>
      <c r="G31" s="287"/>
      <c r="H31" s="287"/>
      <c r="I31" s="287"/>
      <c r="J31" s="287"/>
      <c r="K31" s="287"/>
      <c r="L31" s="287"/>
      <c r="M31" s="287"/>
      <c r="N31" s="287"/>
      <c r="O31" s="287"/>
    </row>
    <row r="32" spans="1:15" ht="26.25">
      <c r="A32" s="288" t="s">
        <v>11</v>
      </c>
      <c r="B32" s="288"/>
      <c r="C32" s="288"/>
      <c r="D32" s="288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</row>
    <row r="33" spans="1:16" ht="19.5">
      <c r="A33" s="289" t="str">
        <f t="shared" ref="A33:A34" si="6">A5</f>
        <v>CUATRO VUELTAS DE 9 HOYOS MEDAL PLAY</v>
      </c>
      <c r="B33" s="289"/>
      <c r="C33" s="289"/>
      <c r="D33" s="289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</row>
    <row r="34" spans="1:16" ht="19.5">
      <c r="A34" s="307" t="str">
        <f t="shared" si="6"/>
        <v>SABADO 17 Y DOMINGO 18 DE AGOSTO DE 2024</v>
      </c>
      <c r="B34" s="307"/>
      <c r="C34" s="307"/>
      <c r="D34" s="307"/>
      <c r="E34" s="307"/>
      <c r="F34" s="307"/>
      <c r="G34" s="307"/>
      <c r="H34" s="307"/>
      <c r="I34" s="307"/>
      <c r="J34" s="307"/>
      <c r="K34" s="307"/>
      <c r="L34" s="307"/>
      <c r="M34" s="307"/>
      <c r="N34" s="307"/>
      <c r="O34" s="307"/>
    </row>
    <row r="35" spans="1:16" ht="19.5" thickBot="1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6" ht="20.25" thickBot="1">
      <c r="A36" s="296" t="s">
        <v>47</v>
      </c>
      <c r="B36" s="297"/>
      <c r="C36" s="297"/>
      <c r="D36" s="297"/>
      <c r="E36" s="297"/>
      <c r="F36" s="297"/>
      <c r="G36" s="297"/>
      <c r="H36" s="297"/>
      <c r="I36" s="297"/>
      <c r="J36" s="297"/>
      <c r="K36" s="297"/>
      <c r="L36" s="297"/>
      <c r="M36" s="297"/>
      <c r="N36" s="297"/>
      <c r="O36" s="298"/>
    </row>
    <row r="37" spans="1:16" ht="20.25" thickBot="1">
      <c r="A37" s="55"/>
      <c r="B37" s="56"/>
      <c r="C37" s="56"/>
      <c r="D37" s="165" t="s">
        <v>54</v>
      </c>
      <c r="E37" s="166" t="s">
        <v>36</v>
      </c>
      <c r="F37" s="301" t="s">
        <v>25</v>
      </c>
      <c r="G37" s="301"/>
      <c r="H37" s="301"/>
      <c r="I37" s="302"/>
      <c r="J37" s="303" t="s">
        <v>28</v>
      </c>
      <c r="K37" s="304"/>
      <c r="L37" s="304"/>
      <c r="M37" s="305"/>
      <c r="N37" s="1"/>
      <c r="O37" s="1"/>
    </row>
    <row r="38" spans="1:16" s="45" customFormat="1" ht="20.25" thickBot="1">
      <c r="A38" s="4" t="s">
        <v>6</v>
      </c>
      <c r="B38" s="5" t="s">
        <v>9</v>
      </c>
      <c r="C38" s="74" t="s">
        <v>19</v>
      </c>
      <c r="D38" s="167" t="s">
        <v>52</v>
      </c>
      <c r="E38" s="168" t="s">
        <v>53</v>
      </c>
      <c r="F38" s="71" t="s">
        <v>2</v>
      </c>
      <c r="G38" s="46" t="s">
        <v>3</v>
      </c>
      <c r="H38" s="46" t="s">
        <v>4</v>
      </c>
      <c r="I38" s="46" t="s">
        <v>5</v>
      </c>
      <c r="J38" s="47" t="s">
        <v>2</v>
      </c>
      <c r="K38" s="47" t="s">
        <v>3</v>
      </c>
      <c r="L38" s="47" t="s">
        <v>4</v>
      </c>
      <c r="M38" s="47" t="s">
        <v>5</v>
      </c>
      <c r="N38" s="4" t="s">
        <v>26</v>
      </c>
      <c r="O38" s="48" t="s">
        <v>27</v>
      </c>
    </row>
    <row r="39" spans="1:16" ht="20.25" thickBot="1">
      <c r="A39" s="41" t="s">
        <v>113</v>
      </c>
      <c r="B39" s="42" t="s">
        <v>34</v>
      </c>
      <c r="C39" s="77">
        <v>39932</v>
      </c>
      <c r="D39" s="83">
        <v>4</v>
      </c>
      <c r="E39" s="81">
        <v>3</v>
      </c>
      <c r="F39" s="72">
        <v>44</v>
      </c>
      <c r="G39" s="43">
        <v>40</v>
      </c>
      <c r="H39" s="44">
        <f t="shared" ref="H39:H51" si="7">SUM(F39:G39)</f>
        <v>84</v>
      </c>
      <c r="I39" s="70">
        <f t="shared" ref="I39:I51" si="8">SUM(H39-D39)</f>
        <v>80</v>
      </c>
      <c r="J39" s="49">
        <v>39</v>
      </c>
      <c r="K39" s="50">
        <v>38</v>
      </c>
      <c r="L39" s="44">
        <f t="shared" ref="L39:L51" si="9">SUM(J39:K39)</f>
        <v>77</v>
      </c>
      <c r="M39" s="51">
        <f t="shared" ref="M39:M51" si="10">+(L39-E39)</f>
        <v>74</v>
      </c>
      <c r="N39" s="52">
        <f t="shared" ref="N39:N51" si="11">SUM(I39+M39)</f>
        <v>154</v>
      </c>
      <c r="O39" s="275">
        <f t="shared" ref="O39:O51" si="12">+H39+L39</f>
        <v>161</v>
      </c>
      <c r="P39" s="53" t="s">
        <v>14</v>
      </c>
    </row>
    <row r="40" spans="1:16" ht="20.25" thickBot="1">
      <c r="A40" s="41" t="s">
        <v>112</v>
      </c>
      <c r="B40" s="42" t="s">
        <v>32</v>
      </c>
      <c r="C40" s="77">
        <v>39869</v>
      </c>
      <c r="D40" s="83">
        <v>10</v>
      </c>
      <c r="E40" s="81">
        <v>9</v>
      </c>
      <c r="F40" s="72">
        <v>45</v>
      </c>
      <c r="G40" s="43">
        <v>48</v>
      </c>
      <c r="H40" s="44">
        <f t="shared" si="7"/>
        <v>93</v>
      </c>
      <c r="I40" s="70">
        <f t="shared" si="8"/>
        <v>83</v>
      </c>
      <c r="J40" s="49">
        <v>38</v>
      </c>
      <c r="K40" s="50">
        <v>36</v>
      </c>
      <c r="L40" s="44">
        <f t="shared" si="9"/>
        <v>74</v>
      </c>
      <c r="M40" s="51">
        <f t="shared" si="10"/>
        <v>65</v>
      </c>
      <c r="N40" s="52">
        <f t="shared" si="11"/>
        <v>148</v>
      </c>
      <c r="O40" s="275">
        <f t="shared" si="12"/>
        <v>167</v>
      </c>
      <c r="P40" s="53" t="s">
        <v>15</v>
      </c>
    </row>
    <row r="41" spans="1:16" ht="19.5">
      <c r="A41" s="41" t="s">
        <v>111</v>
      </c>
      <c r="B41" s="42" t="s">
        <v>34</v>
      </c>
      <c r="C41" s="77">
        <v>40616</v>
      </c>
      <c r="D41" s="83">
        <v>11</v>
      </c>
      <c r="E41" s="81">
        <v>10</v>
      </c>
      <c r="F41" s="72">
        <v>41</v>
      </c>
      <c r="G41" s="43">
        <v>42</v>
      </c>
      <c r="H41" s="44">
        <f t="shared" si="7"/>
        <v>83</v>
      </c>
      <c r="I41" s="70">
        <f t="shared" si="8"/>
        <v>72</v>
      </c>
      <c r="J41" s="49">
        <v>44</v>
      </c>
      <c r="K41" s="50">
        <v>48</v>
      </c>
      <c r="L41" s="44">
        <f t="shared" si="9"/>
        <v>92</v>
      </c>
      <c r="M41" s="51">
        <f t="shared" si="10"/>
        <v>82</v>
      </c>
      <c r="N41" s="52">
        <f t="shared" si="11"/>
        <v>154</v>
      </c>
      <c r="O41" s="68">
        <f t="shared" si="12"/>
        <v>175</v>
      </c>
    </row>
    <row r="42" spans="1:16" ht="19.5">
      <c r="A42" s="41" t="s">
        <v>115</v>
      </c>
      <c r="B42" s="42" t="s">
        <v>36</v>
      </c>
      <c r="C42" s="77">
        <v>40917</v>
      </c>
      <c r="D42" s="83">
        <v>18</v>
      </c>
      <c r="E42" s="81">
        <v>17</v>
      </c>
      <c r="F42" s="72">
        <v>52</v>
      </c>
      <c r="G42" s="43">
        <v>43</v>
      </c>
      <c r="H42" s="44">
        <f t="shared" si="7"/>
        <v>95</v>
      </c>
      <c r="I42" s="70">
        <f t="shared" si="8"/>
        <v>77</v>
      </c>
      <c r="J42" s="49">
        <v>41</v>
      </c>
      <c r="K42" s="50">
        <v>42</v>
      </c>
      <c r="L42" s="44">
        <f t="shared" si="9"/>
        <v>83</v>
      </c>
      <c r="M42" s="51">
        <f t="shared" si="10"/>
        <v>66</v>
      </c>
      <c r="N42" s="52">
        <f t="shared" si="11"/>
        <v>143</v>
      </c>
      <c r="O42" s="68">
        <f t="shared" si="12"/>
        <v>178</v>
      </c>
    </row>
    <row r="43" spans="1:16" ht="19.5">
      <c r="A43" s="41" t="s">
        <v>191</v>
      </c>
      <c r="B43" s="42" t="s">
        <v>189</v>
      </c>
      <c r="C43" s="77">
        <v>41016</v>
      </c>
      <c r="D43" s="83">
        <v>11</v>
      </c>
      <c r="E43" s="81">
        <v>10</v>
      </c>
      <c r="F43" s="72">
        <v>47</v>
      </c>
      <c r="G43" s="43">
        <v>44</v>
      </c>
      <c r="H43" s="44">
        <f t="shared" si="7"/>
        <v>91</v>
      </c>
      <c r="I43" s="70">
        <f t="shared" si="8"/>
        <v>80</v>
      </c>
      <c r="J43" s="49">
        <v>43</v>
      </c>
      <c r="K43" s="50">
        <v>45</v>
      </c>
      <c r="L43" s="44">
        <f t="shared" si="9"/>
        <v>88</v>
      </c>
      <c r="M43" s="51">
        <f t="shared" si="10"/>
        <v>78</v>
      </c>
      <c r="N43" s="52">
        <f t="shared" si="11"/>
        <v>158</v>
      </c>
      <c r="O43" s="68">
        <f t="shared" si="12"/>
        <v>179</v>
      </c>
    </row>
    <row r="44" spans="1:16" ht="19.5">
      <c r="A44" s="41" t="s">
        <v>114</v>
      </c>
      <c r="B44" s="42" t="s">
        <v>34</v>
      </c>
      <c r="C44" s="77">
        <v>40415</v>
      </c>
      <c r="D44" s="83">
        <v>21</v>
      </c>
      <c r="E44" s="81">
        <v>19</v>
      </c>
      <c r="F44" s="72">
        <v>47</v>
      </c>
      <c r="G44" s="43">
        <v>50</v>
      </c>
      <c r="H44" s="44">
        <f t="shared" si="7"/>
        <v>97</v>
      </c>
      <c r="I44" s="70">
        <f t="shared" si="8"/>
        <v>76</v>
      </c>
      <c r="J44" s="49">
        <v>44</v>
      </c>
      <c r="K44" s="50">
        <v>43</v>
      </c>
      <c r="L44" s="44">
        <f t="shared" si="9"/>
        <v>87</v>
      </c>
      <c r="M44" s="51">
        <f t="shared" si="10"/>
        <v>68</v>
      </c>
      <c r="N44" s="52">
        <f t="shared" si="11"/>
        <v>144</v>
      </c>
      <c r="O44" s="68">
        <f t="shared" si="12"/>
        <v>184</v>
      </c>
    </row>
    <row r="45" spans="1:16" ht="19.5">
      <c r="A45" s="41" t="s">
        <v>120</v>
      </c>
      <c r="B45" s="42" t="s">
        <v>36</v>
      </c>
      <c r="C45" s="77">
        <v>40858</v>
      </c>
      <c r="D45" s="83">
        <v>33</v>
      </c>
      <c r="E45" s="81">
        <v>30</v>
      </c>
      <c r="F45" s="72">
        <v>52</v>
      </c>
      <c r="G45" s="43">
        <v>50</v>
      </c>
      <c r="H45" s="44">
        <f t="shared" si="7"/>
        <v>102</v>
      </c>
      <c r="I45" s="70">
        <f t="shared" si="8"/>
        <v>69</v>
      </c>
      <c r="J45" s="49">
        <v>47</v>
      </c>
      <c r="K45" s="50">
        <v>47</v>
      </c>
      <c r="L45" s="44">
        <f t="shared" si="9"/>
        <v>94</v>
      </c>
      <c r="M45" s="51">
        <f t="shared" si="10"/>
        <v>64</v>
      </c>
      <c r="N45" s="52">
        <f t="shared" si="11"/>
        <v>133</v>
      </c>
      <c r="O45" s="68">
        <f t="shared" si="12"/>
        <v>196</v>
      </c>
    </row>
    <row r="46" spans="1:16" ht="19.5">
      <c r="A46" s="41" t="s">
        <v>117</v>
      </c>
      <c r="B46" s="42" t="s">
        <v>33</v>
      </c>
      <c r="C46" s="77">
        <v>40267</v>
      </c>
      <c r="D46" s="83">
        <v>32</v>
      </c>
      <c r="E46" s="81">
        <v>29</v>
      </c>
      <c r="F46" s="72">
        <v>50</v>
      </c>
      <c r="G46" s="43">
        <v>49</v>
      </c>
      <c r="H46" s="44">
        <f t="shared" si="7"/>
        <v>99</v>
      </c>
      <c r="I46" s="70">
        <f t="shared" si="8"/>
        <v>67</v>
      </c>
      <c r="J46" s="49">
        <v>48</v>
      </c>
      <c r="K46" s="50">
        <v>53</v>
      </c>
      <c r="L46" s="44">
        <f t="shared" si="9"/>
        <v>101</v>
      </c>
      <c r="M46" s="51">
        <f t="shared" si="10"/>
        <v>72</v>
      </c>
      <c r="N46" s="52">
        <f t="shared" si="11"/>
        <v>139</v>
      </c>
      <c r="O46" s="68">
        <f t="shared" si="12"/>
        <v>200</v>
      </c>
    </row>
    <row r="47" spans="1:16" ht="19.5">
      <c r="A47" s="41" t="s">
        <v>119</v>
      </c>
      <c r="B47" s="42" t="s">
        <v>36</v>
      </c>
      <c r="C47" s="77">
        <v>41086</v>
      </c>
      <c r="D47" s="83">
        <v>34</v>
      </c>
      <c r="E47" s="81">
        <v>31</v>
      </c>
      <c r="F47" s="72">
        <v>57</v>
      </c>
      <c r="G47" s="43">
        <v>52</v>
      </c>
      <c r="H47" s="44">
        <f t="shared" si="7"/>
        <v>109</v>
      </c>
      <c r="I47" s="70">
        <f t="shared" si="8"/>
        <v>75</v>
      </c>
      <c r="J47" s="49">
        <v>50</v>
      </c>
      <c r="K47" s="50">
        <v>48</v>
      </c>
      <c r="L47" s="44">
        <f t="shared" si="9"/>
        <v>98</v>
      </c>
      <c r="M47" s="51">
        <f t="shared" si="10"/>
        <v>67</v>
      </c>
      <c r="N47" s="52">
        <f t="shared" si="11"/>
        <v>142</v>
      </c>
      <c r="O47" s="68">
        <f t="shared" si="12"/>
        <v>207</v>
      </c>
    </row>
    <row r="48" spans="1:16" ht="20.25" thickBot="1">
      <c r="A48" s="41" t="s">
        <v>118</v>
      </c>
      <c r="B48" s="42" t="s">
        <v>35</v>
      </c>
      <c r="C48" s="77">
        <v>40200</v>
      </c>
      <c r="D48" s="83">
        <v>34</v>
      </c>
      <c r="E48" s="81">
        <v>32</v>
      </c>
      <c r="F48" s="72">
        <v>59</v>
      </c>
      <c r="G48" s="43">
        <v>51</v>
      </c>
      <c r="H48" s="44">
        <f t="shared" si="7"/>
        <v>110</v>
      </c>
      <c r="I48" s="70">
        <f t="shared" si="8"/>
        <v>76</v>
      </c>
      <c r="J48" s="49">
        <v>50</v>
      </c>
      <c r="K48" s="50">
        <v>52</v>
      </c>
      <c r="L48" s="44">
        <f t="shared" si="9"/>
        <v>102</v>
      </c>
      <c r="M48" s="51">
        <f t="shared" si="10"/>
        <v>70</v>
      </c>
      <c r="N48" s="52">
        <f t="shared" si="11"/>
        <v>146</v>
      </c>
      <c r="O48" s="68">
        <f t="shared" si="12"/>
        <v>212</v>
      </c>
    </row>
    <row r="49" spans="1:16" ht="20.25" thickBot="1">
      <c r="A49" s="41" t="s">
        <v>122</v>
      </c>
      <c r="B49" s="42" t="s">
        <v>34</v>
      </c>
      <c r="C49" s="77">
        <v>40926</v>
      </c>
      <c r="D49" s="83">
        <v>52</v>
      </c>
      <c r="E49" s="81">
        <v>48</v>
      </c>
      <c r="F49" s="72">
        <v>58</v>
      </c>
      <c r="G49" s="43">
        <v>50</v>
      </c>
      <c r="H49" s="44">
        <f t="shared" si="7"/>
        <v>108</v>
      </c>
      <c r="I49" s="70">
        <f t="shared" si="8"/>
        <v>56</v>
      </c>
      <c r="J49" s="49">
        <v>57</v>
      </c>
      <c r="K49" s="50">
        <v>53</v>
      </c>
      <c r="L49" s="44">
        <f t="shared" si="9"/>
        <v>110</v>
      </c>
      <c r="M49" s="51">
        <f t="shared" si="10"/>
        <v>62</v>
      </c>
      <c r="N49" s="276">
        <f t="shared" si="11"/>
        <v>118</v>
      </c>
      <c r="O49" s="68">
        <f t="shared" si="12"/>
        <v>218</v>
      </c>
      <c r="P49" s="54" t="s">
        <v>16</v>
      </c>
    </row>
    <row r="50" spans="1:16" ht="20.25" thickBot="1">
      <c r="A50" s="41" t="s">
        <v>38</v>
      </c>
      <c r="B50" s="42" t="s">
        <v>34</v>
      </c>
      <c r="C50" s="77">
        <v>41055</v>
      </c>
      <c r="D50" s="83">
        <v>32</v>
      </c>
      <c r="E50" s="81">
        <v>30</v>
      </c>
      <c r="F50" s="72">
        <v>53</v>
      </c>
      <c r="G50" s="43">
        <v>53</v>
      </c>
      <c r="H50" s="44">
        <f t="shared" si="7"/>
        <v>106</v>
      </c>
      <c r="I50" s="70">
        <f t="shared" si="8"/>
        <v>74</v>
      </c>
      <c r="J50" s="49">
        <v>54</v>
      </c>
      <c r="K50" s="50">
        <v>59</v>
      </c>
      <c r="L50" s="44">
        <f t="shared" si="9"/>
        <v>113</v>
      </c>
      <c r="M50" s="51">
        <f t="shared" si="10"/>
        <v>83</v>
      </c>
      <c r="N50" s="52">
        <f t="shared" si="11"/>
        <v>157</v>
      </c>
      <c r="O50" s="68">
        <f t="shared" si="12"/>
        <v>219</v>
      </c>
    </row>
    <row r="51" spans="1:16" ht="20.25" thickBot="1">
      <c r="A51" s="41" t="s">
        <v>121</v>
      </c>
      <c r="B51" s="42" t="s">
        <v>36</v>
      </c>
      <c r="C51" s="77">
        <v>40795</v>
      </c>
      <c r="D51" s="83">
        <v>63</v>
      </c>
      <c r="E51" s="81">
        <v>58</v>
      </c>
      <c r="F51" s="72">
        <v>67</v>
      </c>
      <c r="G51" s="43">
        <v>56</v>
      </c>
      <c r="H51" s="44">
        <f t="shared" si="7"/>
        <v>123</v>
      </c>
      <c r="I51" s="70">
        <f t="shared" si="8"/>
        <v>60</v>
      </c>
      <c r="J51" s="49">
        <v>57</v>
      </c>
      <c r="K51" s="50">
        <v>64</v>
      </c>
      <c r="L51" s="44">
        <f t="shared" si="9"/>
        <v>121</v>
      </c>
      <c r="M51" s="51">
        <f t="shared" si="10"/>
        <v>63</v>
      </c>
      <c r="N51" s="276">
        <f t="shared" si="11"/>
        <v>123</v>
      </c>
      <c r="O51" s="68">
        <f t="shared" si="12"/>
        <v>244</v>
      </c>
      <c r="P51" s="54" t="s">
        <v>17</v>
      </c>
    </row>
    <row r="52" spans="1:16" ht="20.25" thickBot="1">
      <c r="A52" s="226" t="s">
        <v>39</v>
      </c>
      <c r="B52" s="170" t="s">
        <v>36</v>
      </c>
      <c r="C52" s="171">
        <v>41082</v>
      </c>
      <c r="D52" s="212" t="s">
        <v>10</v>
      </c>
      <c r="E52" s="277" t="s">
        <v>10</v>
      </c>
      <c r="F52" s="227" t="s">
        <v>10</v>
      </c>
      <c r="G52" s="228" t="s">
        <v>10</v>
      </c>
      <c r="H52" s="213" t="s">
        <v>10</v>
      </c>
      <c r="I52" s="177" t="s">
        <v>10</v>
      </c>
      <c r="J52" s="178" t="s">
        <v>10</v>
      </c>
      <c r="K52" s="179" t="s">
        <v>10</v>
      </c>
      <c r="L52" s="213" t="s">
        <v>10</v>
      </c>
      <c r="M52" s="180" t="s">
        <v>10</v>
      </c>
      <c r="N52" s="181" t="s">
        <v>10</v>
      </c>
      <c r="O52" s="274" t="s">
        <v>10</v>
      </c>
    </row>
  </sheetData>
  <sortState xmlns:xlrd2="http://schemas.microsoft.com/office/spreadsheetml/2017/richdata2" ref="A39:O52">
    <sortCondition ref="O39:O52"/>
    <sortCondition ref="L39:L52"/>
    <sortCondition ref="H39:H52"/>
  </sortState>
  <mergeCells count="18">
    <mergeCell ref="A32:O32"/>
    <mergeCell ref="A33:O33"/>
    <mergeCell ref="A34:O34"/>
    <mergeCell ref="J8:M8"/>
    <mergeCell ref="F37:I37"/>
    <mergeCell ref="J37:M37"/>
    <mergeCell ref="A1:O1"/>
    <mergeCell ref="A2:O2"/>
    <mergeCell ref="A3:O3"/>
    <mergeCell ref="A4:O4"/>
    <mergeCell ref="A5:O5"/>
    <mergeCell ref="A6:O6"/>
    <mergeCell ref="A7:O7"/>
    <mergeCell ref="A36:O36"/>
    <mergeCell ref="F8:I8"/>
    <mergeCell ref="A29:O29"/>
    <mergeCell ref="A30:O30"/>
    <mergeCell ref="A31:O31"/>
  </mergeCells>
  <phoneticPr fontId="0" type="noConversion"/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24"/>
  <sheetViews>
    <sheetView zoomScale="70" zoomScaleNormal="70" workbookViewId="0">
      <selection activeCell="A14" sqref="A14:XFD14"/>
    </sheetView>
  </sheetViews>
  <sheetFormatPr baseColWidth="10" defaultRowHeight="18.75"/>
  <cols>
    <col min="1" max="1" width="31.42578125" style="1" customWidth="1"/>
    <col min="2" max="2" width="8.7109375" style="2" bestFit="1" customWidth="1"/>
    <col min="3" max="3" width="12.42578125" style="2" bestFit="1" customWidth="1"/>
    <col min="4" max="4" width="7.85546875" style="2" bestFit="1" customWidth="1"/>
    <col min="5" max="5" width="7.85546875" style="2" customWidth="1"/>
    <col min="6" max="15" width="6.7109375" style="2" customWidth="1"/>
    <col min="16" max="17" width="11.42578125" style="1" customWidth="1"/>
    <col min="18" max="16384" width="11.42578125" style="1"/>
  </cols>
  <sheetData>
    <row r="1" spans="1:26" ht="30.75">
      <c r="A1" s="286" t="str">
        <f>JUV!A1</f>
        <v>EL VALLE DE TANDIL GOLF CLUB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</row>
    <row r="2" spans="1:26" ht="30.75">
      <c r="A2" s="286" t="str">
        <f>JUV!A2</f>
        <v>TANDIL GOLF CLUB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</row>
    <row r="3" spans="1:26" ht="19.5">
      <c r="A3" s="287" t="s">
        <v>7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</row>
    <row r="4" spans="1:26" ht="26.25">
      <c r="A4" s="288" t="s">
        <v>11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</row>
    <row r="5" spans="1:26" ht="19.5">
      <c r="A5" s="289" t="str">
        <f>JUV!A5</f>
        <v>CUATRO VUELTAS DE 9 HOYOS MEDAL PLAY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</row>
    <row r="6" spans="1:26" ht="19.5">
      <c r="A6" s="285" t="str">
        <f>JUV!A6</f>
        <v>SABADO 17 Y DOMINGO 18 DE AGOSTO DE 2024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</row>
    <row r="7" spans="1:26" ht="20.25" thickBot="1">
      <c r="A7" s="308"/>
      <c r="B7" s="308"/>
      <c r="C7" s="308"/>
      <c r="D7" s="308"/>
      <c r="E7" s="308"/>
      <c r="F7" s="308"/>
      <c r="G7" s="308"/>
      <c r="H7" s="308"/>
      <c r="I7" s="308"/>
      <c r="J7" s="57"/>
      <c r="K7" s="57"/>
      <c r="L7" s="57"/>
      <c r="M7" s="57"/>
      <c r="N7" s="57"/>
      <c r="O7" s="57"/>
    </row>
    <row r="8" spans="1:26" ht="19.5" thickBot="1">
      <c r="A8" s="293" t="s">
        <v>45</v>
      </c>
      <c r="B8" s="294"/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4"/>
      <c r="N8" s="294"/>
      <c r="O8" s="295"/>
    </row>
    <row r="9" spans="1:26" ht="20.25" thickBot="1">
      <c r="A9" s="55"/>
      <c r="B9" s="56"/>
      <c r="C9" s="56"/>
      <c r="D9" s="165" t="s">
        <v>54</v>
      </c>
      <c r="E9" s="166" t="s">
        <v>36</v>
      </c>
      <c r="F9" s="301" t="s">
        <v>25</v>
      </c>
      <c r="G9" s="301"/>
      <c r="H9" s="301"/>
      <c r="I9" s="302"/>
      <c r="J9" s="303" t="s">
        <v>28</v>
      </c>
      <c r="K9" s="304"/>
      <c r="L9" s="304"/>
      <c r="M9" s="305"/>
      <c r="N9" s="1"/>
      <c r="O9" s="1"/>
    </row>
    <row r="10" spans="1:26" s="45" customFormat="1" ht="20.25" thickBot="1">
      <c r="A10" s="4" t="s">
        <v>0</v>
      </c>
      <c r="B10" s="5" t="s">
        <v>9</v>
      </c>
      <c r="C10" s="74" t="s">
        <v>19</v>
      </c>
      <c r="D10" s="167" t="s">
        <v>52</v>
      </c>
      <c r="E10" s="168" t="s">
        <v>53</v>
      </c>
      <c r="F10" s="71" t="s">
        <v>2</v>
      </c>
      <c r="G10" s="46" t="s">
        <v>3</v>
      </c>
      <c r="H10" s="46" t="s">
        <v>4</v>
      </c>
      <c r="I10" s="46" t="s">
        <v>5</v>
      </c>
      <c r="J10" s="47" t="s">
        <v>2</v>
      </c>
      <c r="K10" s="47" t="s">
        <v>3</v>
      </c>
      <c r="L10" s="47" t="s">
        <v>4</v>
      </c>
      <c r="M10" s="47" t="s">
        <v>5</v>
      </c>
      <c r="N10" s="4" t="s">
        <v>26</v>
      </c>
      <c r="O10" s="48" t="s">
        <v>27</v>
      </c>
    </row>
    <row r="11" spans="1:26" s="3" customFormat="1" ht="20.25" thickBot="1">
      <c r="A11" s="41" t="s">
        <v>81</v>
      </c>
      <c r="B11" s="42" t="s">
        <v>187</v>
      </c>
      <c r="C11" s="77">
        <v>40766</v>
      </c>
      <c r="D11" s="83">
        <v>11</v>
      </c>
      <c r="E11" s="80">
        <v>9</v>
      </c>
      <c r="F11" s="72">
        <v>39</v>
      </c>
      <c r="G11" s="43">
        <v>41</v>
      </c>
      <c r="H11" s="44">
        <f t="shared" ref="H11:H21" si="0">SUM(F11:G11)</f>
        <v>80</v>
      </c>
      <c r="I11" s="70">
        <f t="shared" ref="I11:I21" si="1">SUM(H11-D11)</f>
        <v>69</v>
      </c>
      <c r="J11" s="49">
        <v>40</v>
      </c>
      <c r="K11" s="50">
        <v>41</v>
      </c>
      <c r="L11" s="44">
        <f t="shared" ref="L11:L20" si="2">SUM(J11:K11)</f>
        <v>81</v>
      </c>
      <c r="M11" s="51">
        <f t="shared" ref="M11:M20" si="3">+(L11-E11)</f>
        <v>72</v>
      </c>
      <c r="N11" s="52">
        <f t="shared" ref="N11:N20" si="4">SUM(I11+M11)</f>
        <v>141</v>
      </c>
      <c r="O11" s="275">
        <f t="shared" ref="O11:O20" si="5">+H11+L11</f>
        <v>161</v>
      </c>
      <c r="P11" s="19" t="s">
        <v>14</v>
      </c>
      <c r="T11" s="1"/>
      <c r="U11" s="1"/>
      <c r="V11" s="1"/>
      <c r="W11" s="1"/>
      <c r="X11" s="1"/>
      <c r="Y11" s="1"/>
      <c r="Z11" s="1"/>
    </row>
    <row r="12" spans="1:26" ht="20.25" thickBot="1">
      <c r="A12" s="41" t="s">
        <v>41</v>
      </c>
      <c r="B12" s="42" t="s">
        <v>35</v>
      </c>
      <c r="C12" s="77">
        <v>41174</v>
      </c>
      <c r="D12" s="83">
        <v>19</v>
      </c>
      <c r="E12" s="81">
        <v>16</v>
      </c>
      <c r="F12" s="72">
        <v>47</v>
      </c>
      <c r="G12" s="43">
        <v>42</v>
      </c>
      <c r="H12" s="44">
        <f t="shared" si="0"/>
        <v>89</v>
      </c>
      <c r="I12" s="70">
        <f t="shared" si="1"/>
        <v>70</v>
      </c>
      <c r="J12" s="49">
        <v>42</v>
      </c>
      <c r="K12" s="50">
        <v>41</v>
      </c>
      <c r="L12" s="44">
        <f t="shared" si="2"/>
        <v>83</v>
      </c>
      <c r="M12" s="51">
        <f t="shared" si="3"/>
        <v>67</v>
      </c>
      <c r="N12" s="52">
        <f t="shared" si="4"/>
        <v>137</v>
      </c>
      <c r="O12" s="275">
        <f t="shared" si="5"/>
        <v>172</v>
      </c>
      <c r="P12" s="19" t="s">
        <v>15</v>
      </c>
      <c r="S12" s="39"/>
      <c r="T12" s="39"/>
      <c r="U12" s="39"/>
      <c r="V12" s="39"/>
      <c r="W12" s="39"/>
      <c r="X12" s="39"/>
    </row>
    <row r="13" spans="1:26" ht="20.25" thickBot="1">
      <c r="A13" s="41" t="s">
        <v>80</v>
      </c>
      <c r="B13" s="42" t="s">
        <v>44</v>
      </c>
      <c r="C13" s="77">
        <v>41139</v>
      </c>
      <c r="D13" s="83">
        <v>12</v>
      </c>
      <c r="E13" s="81">
        <v>10</v>
      </c>
      <c r="F13" s="72">
        <v>48</v>
      </c>
      <c r="G13" s="43">
        <v>44</v>
      </c>
      <c r="H13" s="44">
        <f t="shared" si="0"/>
        <v>92</v>
      </c>
      <c r="I13" s="70">
        <f t="shared" si="1"/>
        <v>80</v>
      </c>
      <c r="J13" s="49">
        <v>39</v>
      </c>
      <c r="K13" s="50">
        <v>42</v>
      </c>
      <c r="L13" s="44">
        <f t="shared" si="2"/>
        <v>81</v>
      </c>
      <c r="M13" s="51">
        <f t="shared" si="3"/>
        <v>71</v>
      </c>
      <c r="N13" s="52">
        <f t="shared" si="4"/>
        <v>151</v>
      </c>
      <c r="O13" s="68">
        <f t="shared" si="5"/>
        <v>173</v>
      </c>
      <c r="S13" s="39"/>
      <c r="T13" s="39"/>
      <c r="U13" s="39"/>
      <c r="V13" s="39"/>
      <c r="W13" s="39"/>
      <c r="X13" s="39"/>
    </row>
    <row r="14" spans="1:26" ht="20.25" thickBot="1">
      <c r="A14" s="41" t="s">
        <v>79</v>
      </c>
      <c r="B14" s="42" t="s">
        <v>36</v>
      </c>
      <c r="C14" s="77">
        <v>40952</v>
      </c>
      <c r="D14" s="83">
        <v>20</v>
      </c>
      <c r="E14" s="81">
        <v>17</v>
      </c>
      <c r="F14" s="72">
        <v>53</v>
      </c>
      <c r="G14" s="43">
        <v>40</v>
      </c>
      <c r="H14" s="44">
        <f t="shared" si="0"/>
        <v>93</v>
      </c>
      <c r="I14" s="70">
        <f t="shared" si="1"/>
        <v>73</v>
      </c>
      <c r="J14" s="49">
        <v>41</v>
      </c>
      <c r="K14" s="50">
        <v>44</v>
      </c>
      <c r="L14" s="44">
        <f t="shared" si="2"/>
        <v>85</v>
      </c>
      <c r="M14" s="51">
        <f t="shared" ref="M14:M16" si="6">+(L14-E14)</f>
        <v>68</v>
      </c>
      <c r="N14" s="276">
        <f t="shared" ref="N14:N16" si="7">SUM(I14+M14)</f>
        <v>141</v>
      </c>
      <c r="O14" s="68">
        <f t="shared" si="5"/>
        <v>178</v>
      </c>
      <c r="P14" s="23" t="s">
        <v>16</v>
      </c>
    </row>
    <row r="15" spans="1:26" ht="20.25" thickBot="1">
      <c r="A15" s="41" t="s">
        <v>78</v>
      </c>
      <c r="B15" s="42" t="s">
        <v>187</v>
      </c>
      <c r="C15" s="77">
        <v>41137</v>
      </c>
      <c r="D15" s="83">
        <v>21</v>
      </c>
      <c r="E15" s="81">
        <v>18</v>
      </c>
      <c r="F15" s="72">
        <v>48</v>
      </c>
      <c r="G15" s="43">
        <v>46</v>
      </c>
      <c r="H15" s="44">
        <f t="shared" si="0"/>
        <v>94</v>
      </c>
      <c r="I15" s="70">
        <f t="shared" si="1"/>
        <v>73</v>
      </c>
      <c r="J15" s="49">
        <v>41</v>
      </c>
      <c r="K15" s="50">
        <v>46</v>
      </c>
      <c r="L15" s="44">
        <f t="shared" si="2"/>
        <v>87</v>
      </c>
      <c r="M15" s="51">
        <f t="shared" si="6"/>
        <v>69</v>
      </c>
      <c r="N15" s="276">
        <f t="shared" si="7"/>
        <v>142</v>
      </c>
      <c r="O15" s="68">
        <f t="shared" si="5"/>
        <v>181</v>
      </c>
      <c r="P15" s="23" t="s">
        <v>17</v>
      </c>
    </row>
    <row r="16" spans="1:26" ht="19.5">
      <c r="A16" s="41" t="s">
        <v>77</v>
      </c>
      <c r="B16" s="42" t="s">
        <v>36</v>
      </c>
      <c r="C16" s="77">
        <v>40874</v>
      </c>
      <c r="D16" s="83">
        <v>26</v>
      </c>
      <c r="E16" s="81">
        <v>22</v>
      </c>
      <c r="F16" s="72">
        <v>48</v>
      </c>
      <c r="G16" s="43">
        <v>52</v>
      </c>
      <c r="H16" s="44">
        <f t="shared" si="0"/>
        <v>100</v>
      </c>
      <c r="I16" s="70">
        <f t="shared" si="1"/>
        <v>74</v>
      </c>
      <c r="J16" s="49">
        <v>45</v>
      </c>
      <c r="K16" s="50">
        <v>47</v>
      </c>
      <c r="L16" s="44">
        <f t="shared" si="2"/>
        <v>92</v>
      </c>
      <c r="M16" s="51">
        <f t="shared" si="6"/>
        <v>70</v>
      </c>
      <c r="N16" s="52">
        <f t="shared" si="7"/>
        <v>144</v>
      </c>
      <c r="O16" s="68">
        <f t="shared" si="5"/>
        <v>192</v>
      </c>
    </row>
    <row r="17" spans="1:15" ht="19.5">
      <c r="A17" s="41" t="s">
        <v>76</v>
      </c>
      <c r="B17" s="42" t="s">
        <v>36</v>
      </c>
      <c r="C17" s="77">
        <v>41012</v>
      </c>
      <c r="D17" s="83">
        <v>27</v>
      </c>
      <c r="E17" s="81">
        <v>23</v>
      </c>
      <c r="F17" s="72">
        <v>50</v>
      </c>
      <c r="G17" s="43">
        <v>49</v>
      </c>
      <c r="H17" s="44">
        <f t="shared" si="0"/>
        <v>99</v>
      </c>
      <c r="I17" s="70">
        <f t="shared" si="1"/>
        <v>72</v>
      </c>
      <c r="J17" s="49">
        <v>48</v>
      </c>
      <c r="K17" s="50">
        <v>48</v>
      </c>
      <c r="L17" s="44">
        <f t="shared" si="2"/>
        <v>96</v>
      </c>
      <c r="M17" s="51">
        <f t="shared" si="3"/>
        <v>73</v>
      </c>
      <c r="N17" s="52">
        <f t="shared" si="4"/>
        <v>145</v>
      </c>
      <c r="O17" s="68">
        <f t="shared" si="5"/>
        <v>195</v>
      </c>
    </row>
    <row r="18" spans="1:15" ht="19.5">
      <c r="A18" s="41" t="s">
        <v>74</v>
      </c>
      <c r="B18" s="42" t="s">
        <v>32</v>
      </c>
      <c r="C18" s="77">
        <v>41775</v>
      </c>
      <c r="D18" s="83">
        <v>28</v>
      </c>
      <c r="E18" s="81">
        <v>24</v>
      </c>
      <c r="F18" s="72">
        <v>53</v>
      </c>
      <c r="G18" s="43">
        <v>46</v>
      </c>
      <c r="H18" s="44">
        <f t="shared" si="0"/>
        <v>99</v>
      </c>
      <c r="I18" s="70">
        <f t="shared" si="1"/>
        <v>71</v>
      </c>
      <c r="J18" s="49">
        <v>49</v>
      </c>
      <c r="K18" s="50">
        <v>50</v>
      </c>
      <c r="L18" s="44">
        <f t="shared" si="2"/>
        <v>99</v>
      </c>
      <c r="M18" s="51">
        <f t="shared" si="3"/>
        <v>75</v>
      </c>
      <c r="N18" s="52">
        <f t="shared" si="4"/>
        <v>146</v>
      </c>
      <c r="O18" s="68">
        <f t="shared" si="5"/>
        <v>198</v>
      </c>
    </row>
    <row r="19" spans="1:15" ht="19.5">
      <c r="A19" s="41" t="s">
        <v>73</v>
      </c>
      <c r="B19" s="42" t="s">
        <v>36</v>
      </c>
      <c r="C19" s="77">
        <v>40791</v>
      </c>
      <c r="D19" s="83">
        <v>33</v>
      </c>
      <c r="E19" s="81">
        <v>29</v>
      </c>
      <c r="F19" s="72">
        <v>53</v>
      </c>
      <c r="G19" s="43">
        <v>59</v>
      </c>
      <c r="H19" s="44">
        <f t="shared" si="0"/>
        <v>112</v>
      </c>
      <c r="I19" s="70">
        <f t="shared" si="1"/>
        <v>79</v>
      </c>
      <c r="J19" s="49">
        <v>49</v>
      </c>
      <c r="K19" s="50">
        <v>54</v>
      </c>
      <c r="L19" s="44">
        <f t="shared" si="2"/>
        <v>103</v>
      </c>
      <c r="M19" s="51">
        <f t="shared" si="3"/>
        <v>74</v>
      </c>
      <c r="N19" s="52">
        <f t="shared" si="4"/>
        <v>153</v>
      </c>
      <c r="O19" s="68">
        <f t="shared" si="5"/>
        <v>215</v>
      </c>
    </row>
    <row r="20" spans="1:15" ht="19.5">
      <c r="A20" s="41" t="s">
        <v>40</v>
      </c>
      <c r="B20" s="42" t="s">
        <v>34</v>
      </c>
      <c r="C20" s="77">
        <v>40544</v>
      </c>
      <c r="D20" s="83">
        <v>22</v>
      </c>
      <c r="E20" s="81">
        <v>19</v>
      </c>
      <c r="F20" s="72">
        <v>68</v>
      </c>
      <c r="G20" s="43">
        <v>68</v>
      </c>
      <c r="H20" s="44">
        <f t="shared" si="0"/>
        <v>136</v>
      </c>
      <c r="I20" s="70">
        <f t="shared" si="1"/>
        <v>114</v>
      </c>
      <c r="J20" s="49">
        <v>56</v>
      </c>
      <c r="K20" s="50">
        <v>54</v>
      </c>
      <c r="L20" s="44">
        <f t="shared" si="2"/>
        <v>110</v>
      </c>
      <c r="M20" s="51">
        <f t="shared" si="3"/>
        <v>91</v>
      </c>
      <c r="N20" s="52">
        <f t="shared" si="4"/>
        <v>205</v>
      </c>
      <c r="O20" s="68">
        <f t="shared" si="5"/>
        <v>246</v>
      </c>
    </row>
    <row r="21" spans="1:15" ht="20.25" thickBot="1">
      <c r="A21" s="169" t="s">
        <v>82</v>
      </c>
      <c r="B21" s="170" t="s">
        <v>44</v>
      </c>
      <c r="C21" s="171">
        <v>41277</v>
      </c>
      <c r="D21" s="172">
        <v>4</v>
      </c>
      <c r="E21" s="173"/>
      <c r="F21" s="174">
        <v>40</v>
      </c>
      <c r="G21" s="175">
        <v>36</v>
      </c>
      <c r="H21" s="176">
        <f t="shared" si="0"/>
        <v>76</v>
      </c>
      <c r="I21" s="177">
        <f t="shared" si="1"/>
        <v>72</v>
      </c>
      <c r="J21" s="178" t="s">
        <v>224</v>
      </c>
      <c r="K21" s="179" t="s">
        <v>225</v>
      </c>
      <c r="L21" s="176" t="s">
        <v>226</v>
      </c>
      <c r="M21" s="180" t="s">
        <v>227</v>
      </c>
      <c r="N21" s="181" t="s">
        <v>10</v>
      </c>
      <c r="O21" s="274" t="s">
        <v>10</v>
      </c>
    </row>
    <row r="22" spans="1:1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</sheetData>
  <sortState xmlns:xlrd2="http://schemas.microsoft.com/office/spreadsheetml/2017/richdata2" ref="A11:O21">
    <sortCondition ref="O11:O21"/>
    <sortCondition ref="L11:L21"/>
    <sortCondition ref="H11:H21"/>
  </sortState>
  <mergeCells count="10">
    <mergeCell ref="F9:I9"/>
    <mergeCell ref="J9:M9"/>
    <mergeCell ref="A1:O1"/>
    <mergeCell ref="A8:O8"/>
    <mergeCell ref="A2:O2"/>
    <mergeCell ref="A3:O3"/>
    <mergeCell ref="A4:O4"/>
    <mergeCell ref="A5:O5"/>
    <mergeCell ref="A6:O6"/>
    <mergeCell ref="A7:I7"/>
  </mergeCells>
  <phoneticPr fontId="0" type="noConversion"/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59"/>
  <sheetViews>
    <sheetView zoomScale="70" workbookViewId="0">
      <selection sqref="A1:K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customWidth="1"/>
    <col min="4" max="4" width="7.85546875" style="2" bestFit="1" customWidth="1"/>
    <col min="5" max="6" width="6.7109375" style="2" customWidth="1"/>
    <col min="7" max="7" width="6.85546875" style="2" customWidth="1"/>
    <col min="8" max="8" width="6.7109375" style="36" customWidth="1"/>
    <col min="9" max="9" width="7.5703125" style="18" customWidth="1"/>
    <col min="10" max="11" width="6.7109375" style="1" customWidth="1"/>
    <col min="12" max="12" width="11.42578125" style="1" customWidth="1"/>
    <col min="13" max="16384" width="11.42578125" style="1"/>
  </cols>
  <sheetData>
    <row r="1" spans="1:21" ht="30.75">
      <c r="A1" s="286" t="str">
        <f>JUV!A1</f>
        <v>EL VALLE DE TANDIL GOLF CLUB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spans="1:21" ht="30.75">
      <c r="A2" s="286" t="str">
        <f>JUV!A2</f>
        <v>TANDIL GOLF CLUB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</row>
    <row r="3" spans="1:21" ht="19.5">
      <c r="A3" s="287" t="s">
        <v>7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</row>
    <row r="4" spans="1:21" ht="26.25">
      <c r="A4" s="288" t="s">
        <v>12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</row>
    <row r="5" spans="1:21" ht="19.5">
      <c r="A5" s="289" t="s">
        <v>63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</row>
    <row r="6" spans="1:21" ht="19.5">
      <c r="A6" s="285" t="s">
        <v>57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</row>
    <row r="7" spans="1:21" ht="20.25" thickBot="1">
      <c r="A7" s="7"/>
      <c r="B7" s="7"/>
      <c r="C7" s="7"/>
      <c r="D7" s="7"/>
      <c r="E7" s="7"/>
      <c r="F7" s="7"/>
      <c r="G7" s="7"/>
    </row>
    <row r="8" spans="1:21" ht="20.25" thickBot="1">
      <c r="A8" s="296" t="s">
        <v>58</v>
      </c>
      <c r="B8" s="297"/>
      <c r="C8" s="297"/>
      <c r="D8" s="297"/>
      <c r="E8" s="297"/>
      <c r="F8" s="297"/>
      <c r="G8" s="297"/>
      <c r="H8" s="297"/>
      <c r="I8" s="297"/>
      <c r="J8" s="297"/>
      <c r="K8" s="298"/>
      <c r="L8" s="36"/>
      <c r="M8" s="18"/>
    </row>
    <row r="9" spans="1:21" ht="20.25" thickBot="1">
      <c r="C9" s="1"/>
      <c r="D9" s="165" t="s">
        <v>54</v>
      </c>
      <c r="E9" s="166" t="s">
        <v>36</v>
      </c>
      <c r="F9" s="309" t="s">
        <v>25</v>
      </c>
      <c r="G9" s="302"/>
      <c r="H9" s="310" t="s">
        <v>28</v>
      </c>
      <c r="I9" s="311"/>
      <c r="J9" s="73"/>
    </row>
    <row r="10" spans="1:21" s="73" customFormat="1" ht="20.25" thickBot="1">
      <c r="A10" s="14" t="s">
        <v>0</v>
      </c>
      <c r="B10" s="34" t="s">
        <v>9</v>
      </c>
      <c r="C10" s="34" t="s">
        <v>19</v>
      </c>
      <c r="D10" s="167" t="s">
        <v>52</v>
      </c>
      <c r="E10" s="168" t="s">
        <v>53</v>
      </c>
      <c r="F10" s="46" t="s">
        <v>4</v>
      </c>
      <c r="G10" s="46" t="s">
        <v>5</v>
      </c>
      <c r="H10" s="84" t="s">
        <v>4</v>
      </c>
      <c r="I10" s="85" t="s">
        <v>5</v>
      </c>
      <c r="J10" s="4" t="s">
        <v>26</v>
      </c>
      <c r="K10" s="200" t="s">
        <v>27</v>
      </c>
      <c r="L10" s="38"/>
      <c r="M10" s="18"/>
      <c r="P10" s="1"/>
      <c r="Q10" s="1"/>
      <c r="R10" s="1"/>
      <c r="S10" s="1"/>
      <c r="T10" s="1"/>
      <c r="U10" s="1"/>
    </row>
    <row r="11" spans="1:21" ht="20.25" thickBot="1">
      <c r="A11" s="86" t="s">
        <v>183</v>
      </c>
      <c r="B11" s="188" t="s">
        <v>36</v>
      </c>
      <c r="C11" s="87">
        <v>40971</v>
      </c>
      <c r="D11" s="83">
        <v>0</v>
      </c>
      <c r="E11" s="81">
        <v>0</v>
      </c>
      <c r="F11" s="15">
        <v>57</v>
      </c>
      <c r="G11" s="88">
        <f>(F11-D11)</f>
        <v>57</v>
      </c>
      <c r="H11" s="15">
        <v>50</v>
      </c>
      <c r="I11" s="89">
        <f>(H11-E11)</f>
        <v>50</v>
      </c>
      <c r="J11" s="88">
        <f>(G11+I11)</f>
        <v>107</v>
      </c>
      <c r="K11" s="270">
        <f>SUM(F11+H11)</f>
        <v>107</v>
      </c>
      <c r="L11" s="37" t="s">
        <v>21</v>
      </c>
      <c r="M11" s="18"/>
      <c r="O11" s="73"/>
      <c r="P11" s="73"/>
      <c r="Q11" s="73"/>
      <c r="R11" s="73"/>
    </row>
    <row r="12" spans="1:21" ht="20.25" thickBot="1">
      <c r="A12" s="86" t="s">
        <v>181</v>
      </c>
      <c r="B12" s="188" t="s">
        <v>33</v>
      </c>
      <c r="C12" s="87">
        <v>40941</v>
      </c>
      <c r="D12" s="83">
        <v>22</v>
      </c>
      <c r="E12" s="81">
        <v>19</v>
      </c>
      <c r="F12" s="15">
        <v>56</v>
      </c>
      <c r="G12" s="88">
        <f>(F12-D12)</f>
        <v>34</v>
      </c>
      <c r="H12" s="15">
        <v>53</v>
      </c>
      <c r="I12" s="89">
        <f>(H12-E12)</f>
        <v>34</v>
      </c>
      <c r="J12" s="90">
        <f>(G12+I12)</f>
        <v>68</v>
      </c>
      <c r="K12" s="271">
        <f>SUM(F12+H12)</f>
        <v>109</v>
      </c>
      <c r="L12" s="37" t="s">
        <v>22</v>
      </c>
      <c r="M12" s="18"/>
    </row>
    <row r="13" spans="1:21" ht="19.5">
      <c r="A13" s="86" t="s">
        <v>179</v>
      </c>
      <c r="B13" s="188" t="s">
        <v>36</v>
      </c>
      <c r="C13" s="87">
        <v>40957</v>
      </c>
      <c r="D13" s="83">
        <v>0</v>
      </c>
      <c r="E13" s="81">
        <v>0</v>
      </c>
      <c r="F13" s="15">
        <v>54</v>
      </c>
      <c r="G13" s="88">
        <f>(F13-D13)</f>
        <v>54</v>
      </c>
      <c r="H13" s="15">
        <v>60</v>
      </c>
      <c r="I13" s="89">
        <f>(H13-E13)</f>
        <v>60</v>
      </c>
      <c r="J13" s="90">
        <f>(G13+I13)</f>
        <v>114</v>
      </c>
      <c r="K13" s="91">
        <f>SUM(F13+H13)</f>
        <v>114</v>
      </c>
      <c r="M13" s="18"/>
    </row>
    <row r="14" spans="1:21" ht="20.25" thickBot="1">
      <c r="A14" s="86" t="s">
        <v>180</v>
      </c>
      <c r="B14" s="188" t="s">
        <v>34</v>
      </c>
      <c r="C14" s="87">
        <v>40722</v>
      </c>
      <c r="D14" s="83">
        <v>0</v>
      </c>
      <c r="E14" s="81">
        <v>0</v>
      </c>
      <c r="F14" s="15">
        <v>59</v>
      </c>
      <c r="G14" s="88">
        <f>(F14-D14)</f>
        <v>59</v>
      </c>
      <c r="H14" s="15">
        <v>59</v>
      </c>
      <c r="I14" s="89">
        <f>(H14-E14)</f>
        <v>59</v>
      </c>
      <c r="J14" s="90">
        <f>(G14+I14)</f>
        <v>118</v>
      </c>
      <c r="K14" s="91">
        <f>SUM(F14+H14)</f>
        <v>118</v>
      </c>
      <c r="M14" s="18"/>
    </row>
    <row r="15" spans="1:21" ht="20.25" thickBot="1">
      <c r="A15" s="86" t="s">
        <v>48</v>
      </c>
      <c r="B15" s="188" t="s">
        <v>33</v>
      </c>
      <c r="C15" s="87">
        <v>40954</v>
      </c>
      <c r="D15" s="83">
        <v>27</v>
      </c>
      <c r="E15" s="81">
        <v>23</v>
      </c>
      <c r="F15" s="15">
        <v>57</v>
      </c>
      <c r="G15" s="88">
        <f>(F15-D15)</f>
        <v>30</v>
      </c>
      <c r="H15" s="15">
        <v>66</v>
      </c>
      <c r="I15" s="89">
        <f>(H15-E15)</f>
        <v>43</v>
      </c>
      <c r="J15" s="269">
        <f>(G15+I15)</f>
        <v>73</v>
      </c>
      <c r="K15" s="91">
        <f>SUM(F15+H15)</f>
        <v>123</v>
      </c>
      <c r="L15" s="37" t="s">
        <v>59</v>
      </c>
      <c r="M15" s="18"/>
    </row>
    <row r="16" spans="1:21" ht="19.5">
      <c r="A16" s="260" t="s">
        <v>178</v>
      </c>
      <c r="B16" s="188" t="s">
        <v>36</v>
      </c>
      <c r="C16" s="87">
        <v>40856</v>
      </c>
      <c r="D16" s="83" t="s">
        <v>10</v>
      </c>
      <c r="E16" s="261" t="s">
        <v>10</v>
      </c>
      <c r="F16" s="15" t="s">
        <v>10</v>
      </c>
      <c r="G16" s="88" t="s">
        <v>10</v>
      </c>
      <c r="H16" s="262" t="s">
        <v>10</v>
      </c>
      <c r="I16" s="263" t="s">
        <v>10</v>
      </c>
      <c r="J16" s="264" t="s">
        <v>10</v>
      </c>
      <c r="K16" s="265" t="s">
        <v>10</v>
      </c>
      <c r="M16" s="18"/>
    </row>
    <row r="17" spans="1:13" ht="19.5">
      <c r="A17" s="86" t="s">
        <v>193</v>
      </c>
      <c r="B17" s="188" t="s">
        <v>194</v>
      </c>
      <c r="C17" s="87">
        <v>41194</v>
      </c>
      <c r="D17" s="211" t="s">
        <v>10</v>
      </c>
      <c r="E17" s="81">
        <v>0</v>
      </c>
      <c r="F17" s="262" t="s">
        <v>10</v>
      </c>
      <c r="G17" s="266" t="s">
        <v>10</v>
      </c>
      <c r="H17" s="15">
        <v>65</v>
      </c>
      <c r="I17" s="89">
        <f>(H17-E17)</f>
        <v>65</v>
      </c>
      <c r="J17" s="264" t="s">
        <v>10</v>
      </c>
      <c r="K17" s="265" t="s">
        <v>10</v>
      </c>
      <c r="M17" s="18"/>
    </row>
    <row r="18" spans="1:13" ht="20.25" thickBot="1">
      <c r="A18" s="182" t="s">
        <v>192</v>
      </c>
      <c r="B18" s="189" t="s">
        <v>34</v>
      </c>
      <c r="C18" s="183">
        <v>41178</v>
      </c>
      <c r="D18" s="212" t="s">
        <v>10</v>
      </c>
      <c r="E18" s="173">
        <v>23</v>
      </c>
      <c r="F18" s="213" t="s">
        <v>10</v>
      </c>
      <c r="G18" s="214" t="s">
        <v>10</v>
      </c>
      <c r="H18" s="176">
        <v>69</v>
      </c>
      <c r="I18" s="185">
        <f>(H18-E18)</f>
        <v>46</v>
      </c>
      <c r="J18" s="267" t="s">
        <v>10</v>
      </c>
      <c r="K18" s="268" t="s">
        <v>10</v>
      </c>
      <c r="M18" s="18"/>
    </row>
    <row r="19" spans="1:13">
      <c r="B19" s="1"/>
      <c r="C19" s="1"/>
      <c r="D19" s="1"/>
      <c r="E19" s="1"/>
      <c r="F19" s="1"/>
      <c r="G19" s="1"/>
      <c r="H19" s="1"/>
      <c r="I19" s="1"/>
    </row>
    <row r="20" spans="1:13" ht="19.5" thickBot="1">
      <c r="C20" s="1"/>
      <c r="D20" s="1"/>
      <c r="E20" s="1"/>
      <c r="F20" s="1"/>
      <c r="G20" s="1"/>
      <c r="H20" s="1"/>
      <c r="I20" s="1"/>
    </row>
    <row r="21" spans="1:13" ht="20.25" thickBot="1">
      <c r="A21" s="296" t="s">
        <v>203</v>
      </c>
      <c r="B21" s="297"/>
      <c r="C21" s="297"/>
      <c r="D21" s="297"/>
      <c r="E21" s="297"/>
      <c r="F21" s="297"/>
      <c r="G21" s="297"/>
      <c r="H21" s="297"/>
      <c r="I21" s="297"/>
      <c r="J21" s="297"/>
      <c r="K21" s="298"/>
      <c r="L21" s="36"/>
      <c r="M21" s="18"/>
    </row>
    <row r="22" spans="1:13" ht="20.25" thickBot="1">
      <c r="C22" s="1"/>
      <c r="D22" s="1"/>
      <c r="E22" s="1"/>
      <c r="F22" s="312" t="s">
        <v>25</v>
      </c>
      <c r="G22" s="300"/>
      <c r="H22" s="310" t="s">
        <v>28</v>
      </c>
      <c r="I22" s="311"/>
      <c r="J22" s="73"/>
      <c r="M22" s="18"/>
    </row>
    <row r="23" spans="1:13" ht="20.25" thickBot="1">
      <c r="C23" s="1"/>
      <c r="D23" s="75" t="s">
        <v>54</v>
      </c>
      <c r="E23" s="76" t="s">
        <v>36</v>
      </c>
      <c r="F23" s="312" t="s">
        <v>25</v>
      </c>
      <c r="G23" s="300"/>
      <c r="H23" s="310" t="s">
        <v>28</v>
      </c>
      <c r="I23" s="311"/>
      <c r="J23" s="73"/>
      <c r="L23" s="38"/>
      <c r="M23" s="18"/>
    </row>
    <row r="24" spans="1:13" ht="20.25" thickBot="1">
      <c r="A24" s="14" t="s">
        <v>6</v>
      </c>
      <c r="B24" s="34" t="s">
        <v>9</v>
      </c>
      <c r="C24" s="34" t="s">
        <v>19</v>
      </c>
      <c r="D24" s="78" t="s">
        <v>52</v>
      </c>
      <c r="E24" s="79" t="s">
        <v>53</v>
      </c>
      <c r="F24" s="46" t="s">
        <v>4</v>
      </c>
      <c r="G24" s="46" t="s">
        <v>5</v>
      </c>
      <c r="H24" s="84" t="s">
        <v>4</v>
      </c>
      <c r="I24" s="85" t="s">
        <v>5</v>
      </c>
      <c r="J24" s="4" t="s">
        <v>26</v>
      </c>
      <c r="K24" s="200" t="s">
        <v>27</v>
      </c>
      <c r="M24" s="18"/>
    </row>
    <row r="25" spans="1:13" ht="20.25" thickBot="1">
      <c r="A25" s="86" t="s">
        <v>182</v>
      </c>
      <c r="B25" s="188" t="s">
        <v>33</v>
      </c>
      <c r="C25" s="87">
        <v>41179</v>
      </c>
      <c r="D25" s="83">
        <v>31</v>
      </c>
      <c r="E25" s="81">
        <v>28</v>
      </c>
      <c r="F25" s="15">
        <v>70</v>
      </c>
      <c r="G25" s="88">
        <f>(F25-D25)</f>
        <v>39</v>
      </c>
      <c r="H25" s="15">
        <v>73</v>
      </c>
      <c r="I25" s="89">
        <f>(H25-E25)</f>
        <v>45</v>
      </c>
      <c r="J25" s="90">
        <f t="shared" ref="J25" si="0">(G25+I25)</f>
        <v>84</v>
      </c>
      <c r="K25" s="91">
        <f t="shared" ref="K25" si="1">SUM(F25+H25)</f>
        <v>143</v>
      </c>
      <c r="L25" s="37" t="s">
        <v>21</v>
      </c>
      <c r="M25" s="18"/>
    </row>
    <row r="26" spans="1:13">
      <c r="G26" s="1"/>
    </row>
    <row r="27" spans="1:13">
      <c r="G27" s="1"/>
    </row>
    <row r="28" spans="1:13">
      <c r="G28" s="1"/>
    </row>
    <row r="29" spans="1:13">
      <c r="G29" s="1"/>
    </row>
    <row r="30" spans="1:13">
      <c r="G30" s="1"/>
    </row>
    <row r="31" spans="1:13">
      <c r="G31" s="1"/>
    </row>
    <row r="32" spans="1:13">
      <c r="G32" s="1"/>
    </row>
    <row r="33" spans="7:7">
      <c r="G33" s="1"/>
    </row>
    <row r="34" spans="7:7">
      <c r="G34" s="1"/>
    </row>
    <row r="35" spans="7:7">
      <c r="G35" s="1"/>
    </row>
    <row r="36" spans="7:7">
      <c r="G36" s="1"/>
    </row>
    <row r="37" spans="7:7">
      <c r="G37" s="1"/>
    </row>
    <row r="38" spans="7:7">
      <c r="G38" s="1"/>
    </row>
    <row r="39" spans="7:7">
      <c r="G39" s="1"/>
    </row>
    <row r="40" spans="7:7">
      <c r="G40" s="1"/>
    </row>
    <row r="41" spans="7:7">
      <c r="G41" s="1"/>
    </row>
    <row r="42" spans="7:7">
      <c r="G42" s="1"/>
    </row>
    <row r="43" spans="7:7">
      <c r="G43" s="1"/>
    </row>
    <row r="44" spans="7:7">
      <c r="G44" s="1"/>
    </row>
    <row r="45" spans="7:7">
      <c r="G45" s="1"/>
    </row>
    <row r="46" spans="7:7">
      <c r="G46" s="1"/>
    </row>
    <row r="47" spans="7:7">
      <c r="G47" s="1"/>
    </row>
    <row r="48" spans="7:7">
      <c r="G48" s="1"/>
    </row>
    <row r="49" spans="7:7">
      <c r="G49" s="1"/>
    </row>
    <row r="50" spans="7:7">
      <c r="G50" s="1"/>
    </row>
    <row r="51" spans="7:7">
      <c r="G51" s="1"/>
    </row>
    <row r="52" spans="7:7">
      <c r="G52" s="1"/>
    </row>
    <row r="53" spans="7:7">
      <c r="G53" s="1"/>
    </row>
    <row r="54" spans="7:7">
      <c r="G54" s="1"/>
    </row>
    <row r="55" spans="7:7">
      <c r="G55" s="1"/>
    </row>
    <row r="56" spans="7:7">
      <c r="G56" s="1"/>
    </row>
    <row r="57" spans="7:7">
      <c r="G57" s="1"/>
    </row>
    <row r="58" spans="7:7">
      <c r="G58" s="1"/>
    </row>
    <row r="59" spans="7:7">
      <c r="G59" s="1"/>
    </row>
  </sheetData>
  <sortState xmlns:xlrd2="http://schemas.microsoft.com/office/spreadsheetml/2017/richdata2" ref="A11:K18">
    <sortCondition ref="K11:K18"/>
  </sortState>
  <mergeCells count="14">
    <mergeCell ref="F23:G23"/>
    <mergeCell ref="H23:I23"/>
    <mergeCell ref="A21:K21"/>
    <mergeCell ref="F22:G22"/>
    <mergeCell ref="H22:I22"/>
    <mergeCell ref="A6:K6"/>
    <mergeCell ref="A8:K8"/>
    <mergeCell ref="F9:G9"/>
    <mergeCell ref="H9:I9"/>
    <mergeCell ref="A1:K1"/>
    <mergeCell ref="A2:K2"/>
    <mergeCell ref="A3:K3"/>
    <mergeCell ref="A4:K4"/>
    <mergeCell ref="A5:K5"/>
  </mergeCells>
  <phoneticPr fontId="0" type="noConversion"/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5"/>
  <sheetViews>
    <sheetView zoomScale="70" workbookViewId="0">
      <selection sqref="A1:K1"/>
    </sheetView>
  </sheetViews>
  <sheetFormatPr baseColWidth="10" defaultRowHeight="18.75"/>
  <cols>
    <col min="1" max="1" width="48.140625" style="1" customWidth="1"/>
    <col min="2" max="2" width="13.28515625" style="2" customWidth="1"/>
    <col min="3" max="3" width="16" style="2" customWidth="1"/>
    <col min="4" max="4" width="7.85546875" style="2" bestFit="1" customWidth="1"/>
    <col min="5" max="6" width="6.7109375" style="2" customWidth="1"/>
    <col min="7" max="7" width="6.85546875" style="2" customWidth="1"/>
    <col min="8" max="8" width="6.7109375" style="36" customWidth="1"/>
    <col min="9" max="9" width="7.5703125" style="18" customWidth="1"/>
    <col min="10" max="11" width="6.7109375" style="1" customWidth="1"/>
    <col min="12" max="12" width="11.42578125" style="1" customWidth="1"/>
    <col min="13" max="16384" width="11.42578125" style="1"/>
  </cols>
  <sheetData>
    <row r="1" spans="1:12" ht="30.75">
      <c r="A1" s="286" t="str">
        <f>JUV!A1</f>
        <v>EL VALLE DE TANDIL GOLF CLUB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spans="1:12" ht="30.75">
      <c r="A2" s="286" t="str">
        <f>JUV!A2</f>
        <v>TANDIL GOLF CLUB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</row>
    <row r="3" spans="1:12" ht="19.5">
      <c r="A3" s="287" t="s">
        <v>7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</row>
    <row r="4" spans="1:12" ht="26.25">
      <c r="A4" s="288" t="s">
        <v>12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</row>
    <row r="5" spans="1:12" ht="19.5">
      <c r="A5" s="289" t="str">
        <f>ALBATROS!A5</f>
        <v>DOS VUELTAS DE 9 HOYOS MEDAL PLAY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</row>
    <row r="6" spans="1:12" ht="19.5">
      <c r="A6" s="285" t="str">
        <f>ALBATROS!A6</f>
        <v>SABADO 17 Y DOMINGO 18 DE AGOSTO DE 2024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</row>
    <row r="7" spans="1:12" ht="20.25" thickBot="1">
      <c r="A7" s="7"/>
      <c r="B7" s="7"/>
      <c r="C7" s="7"/>
      <c r="D7" s="7"/>
      <c r="E7" s="7"/>
      <c r="F7" s="7"/>
      <c r="G7" s="7"/>
    </row>
    <row r="8" spans="1:12" ht="20.25" thickBot="1">
      <c r="A8" s="296" t="s">
        <v>198</v>
      </c>
      <c r="B8" s="297"/>
      <c r="C8" s="297"/>
      <c r="D8" s="297"/>
      <c r="E8" s="297"/>
      <c r="F8" s="297"/>
      <c r="G8" s="297"/>
      <c r="H8" s="297"/>
      <c r="I8" s="297"/>
      <c r="J8" s="297"/>
      <c r="K8" s="298"/>
      <c r="L8" s="36"/>
    </row>
    <row r="9" spans="1:12" ht="20.25" thickBot="1">
      <c r="C9" s="1"/>
      <c r="D9" s="165" t="s">
        <v>54</v>
      </c>
      <c r="E9" s="166" t="s">
        <v>36</v>
      </c>
      <c r="F9" s="309" t="s">
        <v>25</v>
      </c>
      <c r="G9" s="302"/>
      <c r="H9" s="313" t="s">
        <v>28</v>
      </c>
      <c r="I9" s="314"/>
      <c r="J9" s="73"/>
    </row>
    <row r="10" spans="1:12" s="73" customFormat="1" ht="20.25" thickBot="1">
      <c r="A10" s="14" t="s">
        <v>0</v>
      </c>
      <c r="B10" s="34" t="s">
        <v>9</v>
      </c>
      <c r="C10" s="34" t="s">
        <v>19</v>
      </c>
      <c r="D10" s="167" t="s">
        <v>52</v>
      </c>
      <c r="E10" s="168" t="s">
        <v>53</v>
      </c>
      <c r="F10" s="46" t="s">
        <v>4</v>
      </c>
      <c r="G10" s="46" t="s">
        <v>5</v>
      </c>
      <c r="H10" s="84" t="s">
        <v>4</v>
      </c>
      <c r="I10" s="85" t="s">
        <v>5</v>
      </c>
      <c r="J10" s="4" t="s">
        <v>26</v>
      </c>
      <c r="K10" s="200" t="s">
        <v>27</v>
      </c>
      <c r="L10" s="38"/>
    </row>
    <row r="11" spans="1:12" ht="20.25" thickBot="1">
      <c r="A11" s="86" t="s">
        <v>195</v>
      </c>
      <c r="B11" s="188" t="s">
        <v>36</v>
      </c>
      <c r="C11" s="87">
        <v>41730</v>
      </c>
      <c r="D11" s="83">
        <v>4</v>
      </c>
      <c r="E11" s="81">
        <v>4</v>
      </c>
      <c r="F11" s="15">
        <v>45</v>
      </c>
      <c r="G11" s="88">
        <f t="shared" ref="G11:G23" si="0">(F11-D11)</f>
        <v>41</v>
      </c>
      <c r="H11" s="15">
        <v>42</v>
      </c>
      <c r="I11" s="89">
        <f t="shared" ref="I11:I23" si="1">(H11-E11)</f>
        <v>38</v>
      </c>
      <c r="J11" s="90">
        <f t="shared" ref="J11:J23" si="2">(G11+I11)</f>
        <v>79</v>
      </c>
      <c r="K11" s="271">
        <f t="shared" ref="K11:K23" si="3">SUM(F11+H11)</f>
        <v>87</v>
      </c>
      <c r="L11" s="37" t="s">
        <v>21</v>
      </c>
    </row>
    <row r="12" spans="1:12" ht="20.25" thickBot="1">
      <c r="A12" s="86" t="s">
        <v>136</v>
      </c>
      <c r="B12" s="188" t="s">
        <v>32</v>
      </c>
      <c r="C12" s="87">
        <v>41592</v>
      </c>
      <c r="D12" s="83">
        <v>9</v>
      </c>
      <c r="E12" s="81">
        <v>9</v>
      </c>
      <c r="F12" s="15">
        <v>42</v>
      </c>
      <c r="G12" s="88">
        <f t="shared" si="0"/>
        <v>33</v>
      </c>
      <c r="H12" s="15">
        <v>49</v>
      </c>
      <c r="I12" s="89">
        <f t="shared" si="1"/>
        <v>40</v>
      </c>
      <c r="J12" s="90">
        <f t="shared" si="2"/>
        <v>73</v>
      </c>
      <c r="K12" s="271">
        <f t="shared" si="3"/>
        <v>91</v>
      </c>
      <c r="L12" s="37" t="s">
        <v>22</v>
      </c>
    </row>
    <row r="13" spans="1:12" ht="20.25" thickBot="1">
      <c r="A13" s="86" t="s">
        <v>134</v>
      </c>
      <c r="B13" s="188" t="s">
        <v>32</v>
      </c>
      <c r="C13" s="87">
        <v>41387</v>
      </c>
      <c r="D13" s="83">
        <v>13</v>
      </c>
      <c r="E13" s="81">
        <v>13</v>
      </c>
      <c r="F13" s="15">
        <v>55</v>
      </c>
      <c r="G13" s="88">
        <f t="shared" si="0"/>
        <v>42</v>
      </c>
      <c r="H13" s="15">
        <v>47</v>
      </c>
      <c r="I13" s="89">
        <f t="shared" si="1"/>
        <v>34</v>
      </c>
      <c r="J13" s="90">
        <f t="shared" si="2"/>
        <v>76</v>
      </c>
      <c r="K13" s="91">
        <f t="shared" si="3"/>
        <v>102</v>
      </c>
    </row>
    <row r="14" spans="1:12" ht="20.25" thickBot="1">
      <c r="A14" s="86" t="s">
        <v>50</v>
      </c>
      <c r="B14" s="188" t="s">
        <v>44</v>
      </c>
      <c r="C14" s="87">
        <v>41569</v>
      </c>
      <c r="D14" s="83">
        <v>19</v>
      </c>
      <c r="E14" s="81">
        <v>19</v>
      </c>
      <c r="F14" s="15">
        <v>54</v>
      </c>
      <c r="G14" s="88">
        <f t="shared" si="0"/>
        <v>35</v>
      </c>
      <c r="H14" s="15">
        <v>50</v>
      </c>
      <c r="I14" s="89">
        <f t="shared" si="1"/>
        <v>31</v>
      </c>
      <c r="J14" s="269">
        <f t="shared" si="2"/>
        <v>66</v>
      </c>
      <c r="K14" s="91">
        <f t="shared" si="3"/>
        <v>104</v>
      </c>
      <c r="L14" s="37" t="s">
        <v>59</v>
      </c>
    </row>
    <row r="15" spans="1:12" ht="19.5">
      <c r="A15" s="86" t="s">
        <v>127</v>
      </c>
      <c r="B15" s="188" t="s">
        <v>36</v>
      </c>
      <c r="C15" s="87">
        <v>41954</v>
      </c>
      <c r="D15" s="83">
        <v>0</v>
      </c>
      <c r="E15" s="81">
        <v>0</v>
      </c>
      <c r="F15" s="15">
        <v>57</v>
      </c>
      <c r="G15" s="88">
        <f t="shared" si="0"/>
        <v>57</v>
      </c>
      <c r="H15" s="15">
        <v>48</v>
      </c>
      <c r="I15" s="89">
        <f t="shared" si="1"/>
        <v>48</v>
      </c>
      <c r="J15" s="90">
        <f t="shared" si="2"/>
        <v>105</v>
      </c>
      <c r="K15" s="91">
        <f t="shared" si="3"/>
        <v>105</v>
      </c>
    </row>
    <row r="16" spans="1:12" ht="19.5">
      <c r="A16" s="86" t="s">
        <v>196</v>
      </c>
      <c r="B16" s="188" t="s">
        <v>33</v>
      </c>
      <c r="C16" s="87">
        <v>41435</v>
      </c>
      <c r="D16" s="83">
        <v>11</v>
      </c>
      <c r="E16" s="81">
        <v>11</v>
      </c>
      <c r="F16" s="15">
        <v>52</v>
      </c>
      <c r="G16" s="88">
        <f t="shared" si="0"/>
        <v>41</v>
      </c>
      <c r="H16" s="15">
        <v>53</v>
      </c>
      <c r="I16" s="89">
        <f t="shared" si="1"/>
        <v>42</v>
      </c>
      <c r="J16" s="90">
        <f t="shared" si="2"/>
        <v>83</v>
      </c>
      <c r="K16" s="91">
        <f t="shared" si="3"/>
        <v>105</v>
      </c>
    </row>
    <row r="17" spans="1:11" ht="19.5">
      <c r="A17" s="86" t="s">
        <v>132</v>
      </c>
      <c r="B17" s="188" t="s">
        <v>35</v>
      </c>
      <c r="C17" s="87">
        <v>41808</v>
      </c>
      <c r="D17" s="83">
        <v>13</v>
      </c>
      <c r="E17" s="81">
        <v>13</v>
      </c>
      <c r="F17" s="15">
        <v>54</v>
      </c>
      <c r="G17" s="88">
        <f t="shared" si="0"/>
        <v>41</v>
      </c>
      <c r="H17" s="15">
        <v>54</v>
      </c>
      <c r="I17" s="89">
        <f t="shared" si="1"/>
        <v>41</v>
      </c>
      <c r="J17" s="90">
        <f t="shared" si="2"/>
        <v>82</v>
      </c>
      <c r="K17" s="91">
        <f t="shared" si="3"/>
        <v>108</v>
      </c>
    </row>
    <row r="18" spans="1:11" ht="19.5">
      <c r="A18" s="86" t="s">
        <v>131</v>
      </c>
      <c r="B18" s="188" t="s">
        <v>35</v>
      </c>
      <c r="C18" s="87">
        <v>41428</v>
      </c>
      <c r="D18" s="83">
        <v>17</v>
      </c>
      <c r="E18" s="81">
        <v>17</v>
      </c>
      <c r="F18" s="15">
        <v>54</v>
      </c>
      <c r="G18" s="88">
        <f t="shared" si="0"/>
        <v>37</v>
      </c>
      <c r="H18" s="15">
        <v>54</v>
      </c>
      <c r="I18" s="89">
        <f t="shared" si="1"/>
        <v>37</v>
      </c>
      <c r="J18" s="90">
        <f t="shared" si="2"/>
        <v>74</v>
      </c>
      <c r="K18" s="91">
        <f t="shared" si="3"/>
        <v>108</v>
      </c>
    </row>
    <row r="19" spans="1:11" ht="19.5">
      <c r="A19" s="86" t="s">
        <v>133</v>
      </c>
      <c r="B19" s="188" t="s">
        <v>44</v>
      </c>
      <c r="C19" s="87">
        <v>41409</v>
      </c>
      <c r="D19" s="83">
        <v>14</v>
      </c>
      <c r="E19" s="81">
        <v>14</v>
      </c>
      <c r="F19" s="15">
        <v>60</v>
      </c>
      <c r="G19" s="88">
        <f t="shared" si="0"/>
        <v>46</v>
      </c>
      <c r="H19" s="15">
        <v>53</v>
      </c>
      <c r="I19" s="89">
        <f t="shared" si="1"/>
        <v>39</v>
      </c>
      <c r="J19" s="90">
        <f t="shared" si="2"/>
        <v>85</v>
      </c>
      <c r="K19" s="91">
        <f t="shared" si="3"/>
        <v>113</v>
      </c>
    </row>
    <row r="20" spans="1:11" ht="19.5">
      <c r="A20" s="86" t="s">
        <v>129</v>
      </c>
      <c r="B20" s="188" t="s">
        <v>190</v>
      </c>
      <c r="C20" s="87">
        <v>41498</v>
      </c>
      <c r="D20" s="83">
        <v>0</v>
      </c>
      <c r="E20" s="81">
        <v>0</v>
      </c>
      <c r="F20" s="15">
        <v>61</v>
      </c>
      <c r="G20" s="88">
        <f t="shared" si="0"/>
        <v>61</v>
      </c>
      <c r="H20" s="15">
        <v>54</v>
      </c>
      <c r="I20" s="89">
        <f t="shared" si="1"/>
        <v>54</v>
      </c>
      <c r="J20" s="90">
        <f t="shared" si="2"/>
        <v>115</v>
      </c>
      <c r="K20" s="91">
        <f t="shared" si="3"/>
        <v>115</v>
      </c>
    </row>
    <row r="21" spans="1:11" ht="19.5">
      <c r="A21" s="86" t="s">
        <v>128</v>
      </c>
      <c r="B21" s="188" t="s">
        <v>197</v>
      </c>
      <c r="C21" s="87">
        <v>41387</v>
      </c>
      <c r="D21" s="83">
        <v>0</v>
      </c>
      <c r="E21" s="81">
        <v>0</v>
      </c>
      <c r="F21" s="15">
        <v>59</v>
      </c>
      <c r="G21" s="88">
        <f t="shared" si="0"/>
        <v>59</v>
      </c>
      <c r="H21" s="15">
        <v>56</v>
      </c>
      <c r="I21" s="89">
        <f t="shared" si="1"/>
        <v>56</v>
      </c>
      <c r="J21" s="90">
        <f t="shared" si="2"/>
        <v>115</v>
      </c>
      <c r="K21" s="91">
        <f t="shared" si="3"/>
        <v>115</v>
      </c>
    </row>
    <row r="22" spans="1:11" ht="19.5">
      <c r="A22" s="86" t="s">
        <v>126</v>
      </c>
      <c r="B22" s="188" t="s">
        <v>35</v>
      </c>
      <c r="C22" s="87">
        <v>41638</v>
      </c>
      <c r="D22" s="83">
        <v>20</v>
      </c>
      <c r="E22" s="81">
        <v>20</v>
      </c>
      <c r="F22" s="15">
        <v>70</v>
      </c>
      <c r="G22" s="88">
        <f t="shared" si="0"/>
        <v>50</v>
      </c>
      <c r="H22" s="15">
        <v>56</v>
      </c>
      <c r="I22" s="89">
        <f t="shared" si="1"/>
        <v>36</v>
      </c>
      <c r="J22" s="90">
        <f t="shared" si="2"/>
        <v>86</v>
      </c>
      <c r="K22" s="91">
        <f t="shared" si="3"/>
        <v>126</v>
      </c>
    </row>
    <row r="23" spans="1:11" ht="20.25" thickBot="1">
      <c r="A23" s="182" t="s">
        <v>125</v>
      </c>
      <c r="B23" s="189" t="s">
        <v>35</v>
      </c>
      <c r="C23" s="183">
        <v>41964</v>
      </c>
      <c r="D23" s="172">
        <v>0</v>
      </c>
      <c r="E23" s="173">
        <v>0</v>
      </c>
      <c r="F23" s="176">
        <v>71</v>
      </c>
      <c r="G23" s="184">
        <f t="shared" si="0"/>
        <v>71</v>
      </c>
      <c r="H23" s="176">
        <v>60</v>
      </c>
      <c r="I23" s="185">
        <f t="shared" si="1"/>
        <v>60</v>
      </c>
      <c r="J23" s="186">
        <f t="shared" si="2"/>
        <v>131</v>
      </c>
      <c r="K23" s="187">
        <f t="shared" si="3"/>
        <v>131</v>
      </c>
    </row>
    <row r="24" spans="1:11">
      <c r="A24" s="251"/>
      <c r="B24" s="252"/>
      <c r="C24" s="253"/>
      <c r="D24" s="249"/>
      <c r="E24" s="249"/>
      <c r="F24" s="1"/>
      <c r="G24" s="1"/>
      <c r="H24" s="1"/>
      <c r="I24" s="1"/>
    </row>
    <row r="25" spans="1:11">
      <c r="A25" s="251"/>
      <c r="B25" s="252"/>
      <c r="C25" s="253"/>
      <c r="D25" s="249"/>
      <c r="E25" s="249"/>
      <c r="F25" s="1"/>
      <c r="G25" s="1"/>
      <c r="H25" s="1"/>
      <c r="I25" s="1"/>
    </row>
    <row r="26" spans="1:11">
      <c r="A26" s="251"/>
      <c r="B26" s="252"/>
      <c r="C26" s="253"/>
      <c r="D26" s="249"/>
      <c r="E26" s="249"/>
      <c r="F26" s="1"/>
      <c r="G26" s="1"/>
      <c r="H26" s="1"/>
      <c r="I26" s="1"/>
    </row>
    <row r="27" spans="1:11">
      <c r="A27" s="251"/>
      <c r="B27" s="252"/>
      <c r="C27" s="253"/>
      <c r="D27" s="249"/>
      <c r="E27" s="249"/>
      <c r="F27" s="1"/>
      <c r="G27" s="1"/>
      <c r="H27" s="1"/>
      <c r="I27" s="1"/>
    </row>
    <row r="28" spans="1:11">
      <c r="A28" s="251"/>
      <c r="B28" s="252"/>
      <c r="C28" s="253"/>
      <c r="D28" s="249"/>
      <c r="E28" s="249"/>
      <c r="F28" s="1"/>
      <c r="G28" s="1"/>
      <c r="H28" s="1"/>
      <c r="I28" s="1"/>
    </row>
    <row r="29" spans="1:11" ht="30.75">
      <c r="A29" s="286" t="str">
        <f>A1</f>
        <v>EL VALLE DE TANDIL GOLF CLUB</v>
      </c>
      <c r="B29" s="286"/>
      <c r="C29" s="286"/>
      <c r="D29" s="286"/>
      <c r="E29" s="286"/>
      <c r="F29" s="286"/>
      <c r="G29" s="286"/>
      <c r="H29" s="286"/>
      <c r="I29" s="286"/>
      <c r="J29" s="286"/>
      <c r="K29" s="286"/>
    </row>
    <row r="30" spans="1:11" ht="30.75">
      <c r="A30" s="286" t="str">
        <f>A2</f>
        <v>TANDIL GOLF CLUB</v>
      </c>
      <c r="B30" s="286"/>
      <c r="C30" s="286"/>
      <c r="D30" s="286"/>
      <c r="E30" s="286"/>
      <c r="F30" s="286"/>
      <c r="G30" s="286"/>
      <c r="H30" s="286"/>
      <c r="I30" s="286"/>
      <c r="J30" s="286"/>
      <c r="K30" s="286"/>
    </row>
    <row r="31" spans="1:11" ht="19.5">
      <c r="A31" s="287" t="s">
        <v>7</v>
      </c>
      <c r="B31" s="287"/>
      <c r="C31" s="287"/>
      <c r="D31" s="287"/>
      <c r="E31" s="287"/>
      <c r="F31" s="287"/>
      <c r="G31" s="287"/>
      <c r="H31" s="287"/>
      <c r="I31" s="287"/>
      <c r="J31" s="287"/>
      <c r="K31" s="287"/>
    </row>
    <row r="32" spans="1:11" ht="26.25">
      <c r="A32" s="288" t="s">
        <v>12</v>
      </c>
      <c r="B32" s="288"/>
      <c r="C32" s="288"/>
      <c r="D32" s="288"/>
      <c r="E32" s="288"/>
      <c r="F32" s="288"/>
      <c r="G32" s="288"/>
      <c r="H32" s="288"/>
      <c r="I32" s="288"/>
      <c r="J32" s="288"/>
      <c r="K32" s="288"/>
    </row>
    <row r="33" spans="1:12" ht="19.5">
      <c r="A33" s="289" t="str">
        <f t="shared" ref="A33:A34" si="4">A5</f>
        <v>DOS VUELTAS DE 9 HOYOS MEDAL PLAY</v>
      </c>
      <c r="B33" s="289"/>
      <c r="C33" s="289"/>
      <c r="D33" s="289"/>
      <c r="E33" s="289"/>
      <c r="F33" s="289"/>
      <c r="G33" s="289"/>
      <c r="H33" s="289"/>
      <c r="I33" s="289"/>
      <c r="J33" s="289"/>
      <c r="K33" s="289"/>
    </row>
    <row r="34" spans="1:12" ht="20.25" thickBot="1">
      <c r="A34" s="285" t="str">
        <f t="shared" si="4"/>
        <v>SABADO 17 Y DOMINGO 18 DE AGOSTO DE 2024</v>
      </c>
      <c r="B34" s="285"/>
      <c r="C34" s="285"/>
      <c r="D34" s="285"/>
      <c r="E34" s="285"/>
      <c r="F34" s="285"/>
      <c r="G34" s="285"/>
      <c r="H34" s="285"/>
      <c r="I34" s="285"/>
      <c r="J34" s="285"/>
      <c r="K34" s="285"/>
    </row>
    <row r="35" spans="1:12" ht="20.25" thickBot="1">
      <c r="A35" s="296" t="s">
        <v>199</v>
      </c>
      <c r="B35" s="297"/>
      <c r="C35" s="297"/>
      <c r="D35" s="297"/>
      <c r="E35" s="297"/>
      <c r="F35" s="297"/>
      <c r="G35" s="297"/>
      <c r="H35" s="297"/>
      <c r="I35" s="297"/>
      <c r="J35" s="297"/>
      <c r="K35" s="298"/>
      <c r="L35" s="36"/>
    </row>
    <row r="36" spans="1:12" ht="20.25" thickBot="1">
      <c r="C36" s="1"/>
      <c r="D36" s="1"/>
      <c r="E36" s="1"/>
      <c r="F36" s="312" t="s">
        <v>25</v>
      </c>
      <c r="G36" s="300"/>
      <c r="H36" s="310" t="s">
        <v>28</v>
      </c>
      <c r="I36" s="311"/>
      <c r="J36" s="73"/>
    </row>
    <row r="37" spans="1:12" ht="20.25" thickBot="1">
      <c r="C37" s="1"/>
      <c r="D37" s="165" t="s">
        <v>54</v>
      </c>
      <c r="E37" s="166" t="s">
        <v>36</v>
      </c>
      <c r="F37" s="309" t="s">
        <v>25</v>
      </c>
      <c r="G37" s="302"/>
      <c r="H37" s="313" t="s">
        <v>28</v>
      </c>
      <c r="I37" s="314"/>
      <c r="J37" s="73"/>
      <c r="L37" s="38"/>
    </row>
    <row r="38" spans="1:12" ht="20.25" thickBot="1">
      <c r="A38" s="14" t="s">
        <v>6</v>
      </c>
      <c r="B38" s="34" t="s">
        <v>9</v>
      </c>
      <c r="C38" s="34" t="s">
        <v>19</v>
      </c>
      <c r="D38" s="167" t="s">
        <v>52</v>
      </c>
      <c r="E38" s="168" t="s">
        <v>53</v>
      </c>
      <c r="F38" s="46" t="s">
        <v>4</v>
      </c>
      <c r="G38" s="46" t="s">
        <v>5</v>
      </c>
      <c r="H38" s="84" t="s">
        <v>4</v>
      </c>
      <c r="I38" s="85" t="s">
        <v>5</v>
      </c>
      <c r="J38" s="4" t="s">
        <v>26</v>
      </c>
      <c r="K38" s="200" t="s">
        <v>27</v>
      </c>
      <c r="L38" s="37" t="s">
        <v>21</v>
      </c>
    </row>
    <row r="39" spans="1:12" ht="20.25" thickBot="1">
      <c r="A39" s="86" t="s">
        <v>143</v>
      </c>
      <c r="B39" s="188" t="s">
        <v>33</v>
      </c>
      <c r="C39" s="87">
        <v>41885</v>
      </c>
      <c r="D39" s="83">
        <v>10</v>
      </c>
      <c r="E39" s="83">
        <v>10</v>
      </c>
      <c r="F39" s="15">
        <v>49</v>
      </c>
      <c r="G39" s="88">
        <f t="shared" ref="G39:G44" si="5">(F39-D39)</f>
        <v>39</v>
      </c>
      <c r="H39" s="15">
        <v>47</v>
      </c>
      <c r="I39" s="89">
        <f t="shared" ref="I39:I44" si="6">(H39-E39)</f>
        <v>37</v>
      </c>
      <c r="J39" s="90">
        <f t="shared" ref="J39:J44" si="7">(G39+I39)</f>
        <v>76</v>
      </c>
      <c r="K39" s="271">
        <f t="shared" ref="K39:K44" si="8">SUM(F39+H39)</f>
        <v>96</v>
      </c>
      <c r="L39" s="37" t="s">
        <v>22</v>
      </c>
    </row>
    <row r="40" spans="1:12" ht="19.5">
      <c r="A40" s="86" t="s">
        <v>140</v>
      </c>
      <c r="B40" s="188" t="s">
        <v>189</v>
      </c>
      <c r="C40" s="87">
        <v>41461</v>
      </c>
      <c r="D40" s="83">
        <v>12</v>
      </c>
      <c r="E40" s="83">
        <v>12</v>
      </c>
      <c r="F40" s="15">
        <v>48</v>
      </c>
      <c r="G40" s="88">
        <f t="shared" si="5"/>
        <v>36</v>
      </c>
      <c r="H40" s="15">
        <v>49</v>
      </c>
      <c r="I40" s="89">
        <f t="shared" si="6"/>
        <v>37</v>
      </c>
      <c r="J40" s="90">
        <f t="shared" si="7"/>
        <v>73</v>
      </c>
      <c r="K40" s="271">
        <f t="shared" si="8"/>
        <v>97</v>
      </c>
    </row>
    <row r="41" spans="1:12" ht="19.5">
      <c r="A41" s="86" t="s">
        <v>137</v>
      </c>
      <c r="B41" s="188" t="s">
        <v>32</v>
      </c>
      <c r="C41" s="87">
        <v>41528</v>
      </c>
      <c r="D41" s="83">
        <v>0</v>
      </c>
      <c r="E41" s="83">
        <v>0</v>
      </c>
      <c r="F41" s="15">
        <v>62</v>
      </c>
      <c r="G41" s="88">
        <f t="shared" si="5"/>
        <v>62</v>
      </c>
      <c r="H41" s="15">
        <v>63</v>
      </c>
      <c r="I41" s="89">
        <f t="shared" si="6"/>
        <v>63</v>
      </c>
      <c r="J41" s="90">
        <f t="shared" si="7"/>
        <v>125</v>
      </c>
      <c r="K41" s="91">
        <f t="shared" si="8"/>
        <v>125</v>
      </c>
    </row>
    <row r="42" spans="1:12" ht="19.5">
      <c r="A42" s="86" t="s">
        <v>142</v>
      </c>
      <c r="B42" s="188" t="s">
        <v>34</v>
      </c>
      <c r="C42" s="87">
        <v>41712</v>
      </c>
      <c r="D42" s="83">
        <v>18</v>
      </c>
      <c r="E42" s="83">
        <v>18</v>
      </c>
      <c r="F42" s="15">
        <v>58</v>
      </c>
      <c r="G42" s="88">
        <f t="shared" si="5"/>
        <v>40</v>
      </c>
      <c r="H42" s="15">
        <v>68</v>
      </c>
      <c r="I42" s="89">
        <f t="shared" si="6"/>
        <v>50</v>
      </c>
      <c r="J42" s="90">
        <f t="shared" si="7"/>
        <v>90</v>
      </c>
      <c r="K42" s="91">
        <f t="shared" si="8"/>
        <v>126</v>
      </c>
    </row>
    <row r="43" spans="1:12" ht="20.25" thickBot="1">
      <c r="A43" s="86" t="s">
        <v>139</v>
      </c>
      <c r="B43" s="188" t="s">
        <v>33</v>
      </c>
      <c r="C43" s="87">
        <v>41310</v>
      </c>
      <c r="D43" s="83">
        <v>20</v>
      </c>
      <c r="E43" s="83">
        <v>20</v>
      </c>
      <c r="F43" s="15">
        <v>62</v>
      </c>
      <c r="G43" s="88">
        <f t="shared" si="5"/>
        <v>42</v>
      </c>
      <c r="H43" s="15">
        <v>66</v>
      </c>
      <c r="I43" s="89">
        <f t="shared" si="6"/>
        <v>46</v>
      </c>
      <c r="J43" s="90">
        <f t="shared" si="7"/>
        <v>88</v>
      </c>
      <c r="K43" s="91">
        <f t="shared" si="8"/>
        <v>128</v>
      </c>
    </row>
    <row r="44" spans="1:12" ht="20.25" thickBot="1">
      <c r="A44" s="86" t="s">
        <v>141</v>
      </c>
      <c r="B44" s="188" t="s">
        <v>34</v>
      </c>
      <c r="C44" s="87">
        <v>41423</v>
      </c>
      <c r="D44" s="83">
        <v>24</v>
      </c>
      <c r="E44" s="83">
        <v>24</v>
      </c>
      <c r="F44" s="15">
        <v>70</v>
      </c>
      <c r="G44" s="88">
        <f t="shared" si="5"/>
        <v>46</v>
      </c>
      <c r="H44" s="15">
        <v>64</v>
      </c>
      <c r="I44" s="89">
        <f t="shared" si="6"/>
        <v>40</v>
      </c>
      <c r="J44" s="269">
        <f t="shared" si="7"/>
        <v>86</v>
      </c>
      <c r="K44" s="91">
        <f t="shared" si="8"/>
        <v>134</v>
      </c>
      <c r="L44" s="37" t="s">
        <v>59</v>
      </c>
    </row>
    <row r="45" spans="1:12" ht="20.25" thickBot="1">
      <c r="A45" s="182" t="s">
        <v>138</v>
      </c>
      <c r="B45" s="189" t="s">
        <v>35</v>
      </c>
      <c r="C45" s="183">
        <v>41369</v>
      </c>
      <c r="D45" s="172">
        <v>24</v>
      </c>
      <c r="E45" s="172">
        <v>24</v>
      </c>
      <c r="F45" s="213" t="s">
        <v>10</v>
      </c>
      <c r="G45" s="214" t="s">
        <v>10</v>
      </c>
      <c r="H45" s="213" t="s">
        <v>10</v>
      </c>
      <c r="I45" s="278" t="s">
        <v>10</v>
      </c>
      <c r="J45" s="267" t="s">
        <v>10</v>
      </c>
      <c r="K45" s="268" t="s">
        <v>10</v>
      </c>
    </row>
  </sheetData>
  <sortState xmlns:xlrd2="http://schemas.microsoft.com/office/spreadsheetml/2017/richdata2" ref="A39:K45">
    <sortCondition ref="K39:K45"/>
    <sortCondition ref="H39:H45"/>
    <sortCondition ref="F39:F45"/>
  </sortState>
  <mergeCells count="20">
    <mergeCell ref="F37:G37"/>
    <mergeCell ref="H37:I37"/>
    <mergeCell ref="F9:G9"/>
    <mergeCell ref="H9:I9"/>
    <mergeCell ref="A35:K35"/>
    <mergeCell ref="F36:G36"/>
    <mergeCell ref="H36:I36"/>
    <mergeCell ref="A29:K29"/>
    <mergeCell ref="A30:K30"/>
    <mergeCell ref="A31:K31"/>
    <mergeCell ref="A32:K32"/>
    <mergeCell ref="A33:K33"/>
    <mergeCell ref="A34:K34"/>
    <mergeCell ref="A6:K6"/>
    <mergeCell ref="A8:K8"/>
    <mergeCell ref="A1:K1"/>
    <mergeCell ref="A2:K2"/>
    <mergeCell ref="A3:K3"/>
    <mergeCell ref="A4:K4"/>
    <mergeCell ref="A5:K5"/>
  </mergeCells>
  <phoneticPr fontId="0" type="noConversion"/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63"/>
  <sheetViews>
    <sheetView zoomScale="70" workbookViewId="0">
      <selection sqref="A1:K1"/>
    </sheetView>
  </sheetViews>
  <sheetFormatPr baseColWidth="10" defaultRowHeight="18.75"/>
  <cols>
    <col min="1" max="1" width="49.140625" style="254" bestFit="1" customWidth="1"/>
    <col min="2" max="2" width="13.28515625" style="2" customWidth="1"/>
    <col min="3" max="3" width="16" style="2" customWidth="1"/>
    <col min="4" max="4" width="7.85546875" style="2" bestFit="1" customWidth="1"/>
    <col min="5" max="6" width="6.7109375" style="2" customWidth="1"/>
    <col min="7" max="7" width="6.85546875" style="2" customWidth="1"/>
    <col min="8" max="8" width="6.7109375" style="36" customWidth="1"/>
    <col min="9" max="9" width="7.5703125" style="18" customWidth="1"/>
    <col min="10" max="11" width="6.7109375" style="1" customWidth="1"/>
    <col min="12" max="12" width="11.42578125" style="1" customWidth="1"/>
    <col min="13" max="16384" width="11.42578125" style="1"/>
  </cols>
  <sheetData>
    <row r="1" spans="1:21" ht="30.75">
      <c r="A1" s="286" t="str">
        <f>JUV!A1</f>
        <v>EL VALLE DE TANDIL GOLF CLUB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spans="1:21" ht="30.75">
      <c r="A2" s="286" t="str">
        <f>JUV!A2</f>
        <v>TANDIL GOLF CLUB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</row>
    <row r="3" spans="1:21" ht="19.5">
      <c r="A3" s="287" t="s">
        <v>7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</row>
    <row r="4" spans="1:21" ht="26.25">
      <c r="A4" s="288" t="s">
        <v>12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</row>
    <row r="5" spans="1:21" ht="19.5">
      <c r="A5" s="289" t="str">
        <f>ALBATROS!A5</f>
        <v>DOS VUELTAS DE 9 HOYOS MEDAL PLAY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</row>
    <row r="6" spans="1:21" ht="20.25" thickBot="1">
      <c r="A6" s="285" t="str">
        <f>ALBATROS!A6</f>
        <v>SABADO 17 Y DOMINGO 18 DE AGOSTO DE 2024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</row>
    <row r="7" spans="1:21" ht="20.25" thickBot="1">
      <c r="A7" s="296" t="s">
        <v>200</v>
      </c>
      <c r="B7" s="297"/>
      <c r="C7" s="297"/>
      <c r="D7" s="297"/>
      <c r="E7" s="297"/>
      <c r="F7" s="297"/>
      <c r="G7" s="297"/>
      <c r="H7" s="297"/>
      <c r="I7" s="297"/>
      <c r="J7" s="297"/>
      <c r="K7" s="298"/>
      <c r="L7" s="36"/>
      <c r="M7" s="18"/>
    </row>
    <row r="8" spans="1:21" ht="18.95" customHeight="1" thickBot="1">
      <c r="C8" s="1"/>
      <c r="D8" s="75" t="s">
        <v>54</v>
      </c>
      <c r="E8" s="76" t="s">
        <v>36</v>
      </c>
      <c r="F8" s="312" t="s">
        <v>25</v>
      </c>
      <c r="G8" s="300"/>
      <c r="H8" s="310" t="s">
        <v>28</v>
      </c>
      <c r="I8" s="311"/>
      <c r="J8" s="73"/>
    </row>
    <row r="9" spans="1:21" s="73" customFormat="1" ht="18.95" customHeight="1" thickBot="1">
      <c r="A9" s="255" t="s">
        <v>0</v>
      </c>
      <c r="B9" s="190" t="s">
        <v>9</v>
      </c>
      <c r="C9" s="190" t="s">
        <v>19</v>
      </c>
      <c r="D9" s="78" t="s">
        <v>52</v>
      </c>
      <c r="E9" s="79" t="s">
        <v>53</v>
      </c>
      <c r="F9" s="191" t="s">
        <v>4</v>
      </c>
      <c r="G9" s="191" t="s">
        <v>5</v>
      </c>
      <c r="H9" s="192" t="s">
        <v>4</v>
      </c>
      <c r="I9" s="193" t="s">
        <v>5</v>
      </c>
      <c r="J9" s="4" t="s">
        <v>26</v>
      </c>
      <c r="K9" s="200" t="s">
        <v>27</v>
      </c>
      <c r="L9" s="38"/>
      <c r="M9" s="18"/>
      <c r="P9" s="1"/>
      <c r="Q9" s="1"/>
      <c r="R9" s="1"/>
      <c r="S9" s="1"/>
      <c r="T9" s="1"/>
      <c r="U9" s="1"/>
    </row>
    <row r="10" spans="1:21" ht="18.95" customHeight="1" thickBot="1">
      <c r="A10" s="256" t="s">
        <v>147</v>
      </c>
      <c r="B10" s="194" t="s">
        <v>35</v>
      </c>
      <c r="C10" s="195">
        <v>42154</v>
      </c>
      <c r="D10" s="82">
        <v>0</v>
      </c>
      <c r="E10" s="82">
        <v>0</v>
      </c>
      <c r="F10" s="196">
        <v>40</v>
      </c>
      <c r="G10" s="88">
        <f t="shared" ref="G10:G20" si="0">(F10-D10)</f>
        <v>40</v>
      </c>
      <c r="H10" s="196">
        <v>48</v>
      </c>
      <c r="I10" s="198">
        <f t="shared" ref="I10:I20" si="1">(H10-E10)</f>
        <v>48</v>
      </c>
      <c r="J10" s="197">
        <f t="shared" ref="J10:J20" si="2">(G10+I10)</f>
        <v>88</v>
      </c>
      <c r="K10" s="281">
        <f t="shared" ref="K10:K20" si="3">SUM(F10+H10)</f>
        <v>88</v>
      </c>
      <c r="L10" s="37" t="s">
        <v>21</v>
      </c>
      <c r="M10" s="18"/>
      <c r="O10" s="73"/>
      <c r="P10" s="73"/>
      <c r="Q10" s="73"/>
      <c r="R10" s="73"/>
    </row>
    <row r="11" spans="1:21" ht="18.95" customHeight="1" thickBot="1">
      <c r="A11" s="257" t="s">
        <v>145</v>
      </c>
      <c r="B11" s="188" t="s">
        <v>44</v>
      </c>
      <c r="C11" s="87">
        <v>42138</v>
      </c>
      <c r="D11" s="83">
        <v>16</v>
      </c>
      <c r="E11" s="83">
        <v>16</v>
      </c>
      <c r="F11" s="15">
        <v>44</v>
      </c>
      <c r="G11" s="88">
        <f t="shared" si="0"/>
        <v>28</v>
      </c>
      <c r="H11" s="15">
        <v>45</v>
      </c>
      <c r="I11" s="89">
        <f t="shared" si="1"/>
        <v>29</v>
      </c>
      <c r="J11" s="90">
        <f t="shared" si="2"/>
        <v>57</v>
      </c>
      <c r="K11" s="271">
        <f t="shared" si="3"/>
        <v>89</v>
      </c>
      <c r="L11" s="37" t="s">
        <v>22</v>
      </c>
      <c r="M11" s="18"/>
    </row>
    <row r="12" spans="1:21" ht="18.95" customHeight="1">
      <c r="A12" s="257" t="s">
        <v>146</v>
      </c>
      <c r="B12" s="188" t="s">
        <v>35</v>
      </c>
      <c r="C12" s="87">
        <v>42258</v>
      </c>
      <c r="D12" s="83">
        <v>8</v>
      </c>
      <c r="E12" s="83">
        <v>8</v>
      </c>
      <c r="F12" s="15">
        <v>48</v>
      </c>
      <c r="G12" s="88">
        <f t="shared" si="0"/>
        <v>40</v>
      </c>
      <c r="H12" s="15">
        <v>49</v>
      </c>
      <c r="I12" s="89">
        <f t="shared" si="1"/>
        <v>41</v>
      </c>
      <c r="J12" s="90">
        <f t="shared" si="2"/>
        <v>81</v>
      </c>
      <c r="K12" s="91">
        <f t="shared" si="3"/>
        <v>97</v>
      </c>
      <c r="M12" s="18"/>
    </row>
    <row r="13" spans="1:21" ht="18.95" customHeight="1" thickBot="1">
      <c r="A13" s="257" t="s">
        <v>148</v>
      </c>
      <c r="B13" s="188" t="s">
        <v>32</v>
      </c>
      <c r="C13" s="87">
        <v>42696</v>
      </c>
      <c r="D13" s="83">
        <v>0</v>
      </c>
      <c r="E13" s="83">
        <v>0</v>
      </c>
      <c r="F13" s="15">
        <v>56</v>
      </c>
      <c r="G13" s="88">
        <f t="shared" si="0"/>
        <v>56</v>
      </c>
      <c r="H13" s="15">
        <v>49</v>
      </c>
      <c r="I13" s="89">
        <f t="shared" si="1"/>
        <v>49</v>
      </c>
      <c r="J13" s="90">
        <f t="shared" si="2"/>
        <v>105</v>
      </c>
      <c r="K13" s="91">
        <f t="shared" si="3"/>
        <v>105</v>
      </c>
      <c r="M13" s="18"/>
    </row>
    <row r="14" spans="1:21" ht="18.95" customHeight="1" thickBot="1">
      <c r="A14" s="257" t="s">
        <v>51</v>
      </c>
      <c r="B14" s="188" t="s">
        <v>34</v>
      </c>
      <c r="C14" s="87">
        <v>42271</v>
      </c>
      <c r="D14" s="83">
        <v>19</v>
      </c>
      <c r="E14" s="83">
        <v>19</v>
      </c>
      <c r="F14" s="15">
        <v>58</v>
      </c>
      <c r="G14" s="88">
        <f t="shared" si="0"/>
        <v>39</v>
      </c>
      <c r="H14" s="15">
        <v>50</v>
      </c>
      <c r="I14" s="89">
        <f t="shared" si="1"/>
        <v>31</v>
      </c>
      <c r="J14" s="269">
        <f t="shared" si="2"/>
        <v>70</v>
      </c>
      <c r="K14" s="91">
        <f t="shared" si="3"/>
        <v>108</v>
      </c>
      <c r="L14" s="37" t="s">
        <v>59</v>
      </c>
      <c r="M14" s="18"/>
    </row>
    <row r="15" spans="1:21" ht="18.95" customHeight="1">
      <c r="A15" s="257" t="s">
        <v>151</v>
      </c>
      <c r="B15" s="188" t="s">
        <v>36</v>
      </c>
      <c r="C15" s="87">
        <v>42121</v>
      </c>
      <c r="D15" s="83">
        <v>0</v>
      </c>
      <c r="E15" s="83">
        <v>0</v>
      </c>
      <c r="F15" s="15">
        <v>59</v>
      </c>
      <c r="G15" s="88">
        <f t="shared" si="0"/>
        <v>59</v>
      </c>
      <c r="H15" s="15">
        <v>55</v>
      </c>
      <c r="I15" s="89">
        <f t="shared" si="1"/>
        <v>55</v>
      </c>
      <c r="J15" s="90">
        <f t="shared" si="2"/>
        <v>114</v>
      </c>
      <c r="K15" s="91">
        <f t="shared" si="3"/>
        <v>114</v>
      </c>
      <c r="M15" s="18"/>
    </row>
    <row r="16" spans="1:21" ht="18.95" customHeight="1">
      <c r="A16" s="257" t="s">
        <v>152</v>
      </c>
      <c r="B16" s="188" t="s">
        <v>35</v>
      </c>
      <c r="C16" s="87">
        <v>42060</v>
      </c>
      <c r="D16" s="83">
        <v>14</v>
      </c>
      <c r="E16" s="83">
        <v>14</v>
      </c>
      <c r="F16" s="15">
        <v>58</v>
      </c>
      <c r="G16" s="88">
        <f t="shared" si="0"/>
        <v>44</v>
      </c>
      <c r="H16" s="15">
        <v>57</v>
      </c>
      <c r="I16" s="89">
        <f t="shared" si="1"/>
        <v>43</v>
      </c>
      <c r="J16" s="90">
        <f t="shared" si="2"/>
        <v>87</v>
      </c>
      <c r="K16" s="91">
        <f t="shared" si="3"/>
        <v>115</v>
      </c>
      <c r="M16" s="18"/>
    </row>
    <row r="17" spans="1:13" ht="18.95" customHeight="1">
      <c r="A17" s="257" t="s">
        <v>153</v>
      </c>
      <c r="B17" s="188" t="s">
        <v>197</v>
      </c>
      <c r="C17" s="87">
        <v>42853</v>
      </c>
      <c r="D17" s="83">
        <v>0</v>
      </c>
      <c r="E17" s="83">
        <v>0</v>
      </c>
      <c r="F17" s="15">
        <v>64</v>
      </c>
      <c r="G17" s="88">
        <f t="shared" si="0"/>
        <v>64</v>
      </c>
      <c r="H17" s="15">
        <v>53</v>
      </c>
      <c r="I17" s="89">
        <f t="shared" si="1"/>
        <v>53</v>
      </c>
      <c r="J17" s="90">
        <f t="shared" si="2"/>
        <v>117</v>
      </c>
      <c r="K17" s="91">
        <f t="shared" si="3"/>
        <v>117</v>
      </c>
      <c r="M17" s="18"/>
    </row>
    <row r="18" spans="1:13" ht="18.95" customHeight="1">
      <c r="A18" s="257" t="s">
        <v>150</v>
      </c>
      <c r="B18" s="188" t="s">
        <v>36</v>
      </c>
      <c r="C18" s="87">
        <v>42667</v>
      </c>
      <c r="D18" s="83">
        <v>0</v>
      </c>
      <c r="E18" s="83">
        <v>0</v>
      </c>
      <c r="F18" s="15">
        <v>64</v>
      </c>
      <c r="G18" s="88">
        <f t="shared" si="0"/>
        <v>64</v>
      </c>
      <c r="H18" s="15">
        <v>56</v>
      </c>
      <c r="I18" s="89">
        <f t="shared" si="1"/>
        <v>56</v>
      </c>
      <c r="J18" s="90">
        <f t="shared" si="2"/>
        <v>120</v>
      </c>
      <c r="K18" s="91">
        <f t="shared" si="3"/>
        <v>120</v>
      </c>
      <c r="M18" s="18"/>
    </row>
    <row r="19" spans="1:13" ht="18.95" customHeight="1">
      <c r="A19" s="257" t="s">
        <v>154</v>
      </c>
      <c r="B19" s="188" t="s">
        <v>34</v>
      </c>
      <c r="C19" s="87">
        <v>42538</v>
      </c>
      <c r="D19" s="83">
        <v>0</v>
      </c>
      <c r="E19" s="83">
        <v>0</v>
      </c>
      <c r="F19" s="15">
        <v>72</v>
      </c>
      <c r="G19" s="88">
        <f t="shared" si="0"/>
        <v>72</v>
      </c>
      <c r="H19" s="15">
        <v>59</v>
      </c>
      <c r="I19" s="89">
        <f t="shared" si="1"/>
        <v>59</v>
      </c>
      <c r="J19" s="90">
        <f t="shared" si="2"/>
        <v>131</v>
      </c>
      <c r="K19" s="91">
        <f t="shared" si="3"/>
        <v>131</v>
      </c>
      <c r="M19" s="18"/>
    </row>
    <row r="20" spans="1:13" ht="18.95" customHeight="1">
      <c r="A20" s="257" t="s">
        <v>155</v>
      </c>
      <c r="B20" s="188" t="s">
        <v>34</v>
      </c>
      <c r="C20" s="87">
        <v>42096</v>
      </c>
      <c r="D20" s="83">
        <v>0</v>
      </c>
      <c r="E20" s="83">
        <v>0</v>
      </c>
      <c r="F20" s="15">
        <v>74</v>
      </c>
      <c r="G20" s="88">
        <f t="shared" si="0"/>
        <v>74</v>
      </c>
      <c r="H20" s="15">
        <v>66</v>
      </c>
      <c r="I20" s="89">
        <f t="shared" si="1"/>
        <v>66</v>
      </c>
      <c r="J20" s="90">
        <f t="shared" si="2"/>
        <v>140</v>
      </c>
      <c r="K20" s="91">
        <f t="shared" si="3"/>
        <v>140</v>
      </c>
      <c r="M20" s="18"/>
    </row>
    <row r="21" spans="1:13" ht="18.95" customHeight="1" thickBot="1">
      <c r="A21" s="258" t="s">
        <v>149</v>
      </c>
      <c r="B21" s="189" t="s">
        <v>33</v>
      </c>
      <c r="C21" s="183">
        <v>42038</v>
      </c>
      <c r="D21" s="172">
        <v>18</v>
      </c>
      <c r="E21" s="172">
        <v>18</v>
      </c>
      <c r="F21" s="213" t="s">
        <v>10</v>
      </c>
      <c r="G21" s="214" t="s">
        <v>10</v>
      </c>
      <c r="H21" s="213" t="s">
        <v>10</v>
      </c>
      <c r="I21" s="278" t="s">
        <v>10</v>
      </c>
      <c r="J21" s="267" t="s">
        <v>10</v>
      </c>
      <c r="K21" s="268" t="s">
        <v>10</v>
      </c>
      <c r="M21" s="18"/>
    </row>
    <row r="22" spans="1:13" ht="18.95" customHeight="1" thickBot="1">
      <c r="C22" s="1"/>
      <c r="D22" s="1"/>
      <c r="E22" s="1"/>
      <c r="F22" s="1"/>
      <c r="G22" s="1"/>
      <c r="H22" s="1"/>
      <c r="I22" s="1"/>
    </row>
    <row r="23" spans="1:13" ht="18.95" customHeight="1" thickBot="1">
      <c r="A23" s="296" t="s">
        <v>201</v>
      </c>
      <c r="B23" s="297"/>
      <c r="C23" s="297"/>
      <c r="D23" s="297"/>
      <c r="E23" s="297"/>
      <c r="F23" s="297"/>
      <c r="G23" s="297"/>
      <c r="H23" s="297"/>
      <c r="I23" s="297"/>
      <c r="J23" s="297"/>
      <c r="K23" s="298"/>
      <c r="L23" s="36"/>
      <c r="M23" s="18"/>
    </row>
    <row r="24" spans="1:13" ht="18.95" customHeight="1" thickBot="1">
      <c r="C24" s="1"/>
      <c r="D24" s="1"/>
      <c r="E24" s="1"/>
      <c r="F24" s="312" t="s">
        <v>25</v>
      </c>
      <c r="G24" s="300"/>
      <c r="H24" s="310" t="s">
        <v>28</v>
      </c>
      <c r="I24" s="311"/>
      <c r="J24" s="73"/>
      <c r="M24" s="18"/>
    </row>
    <row r="25" spans="1:13" ht="18.95" customHeight="1" thickBot="1">
      <c r="C25" s="1"/>
      <c r="D25" s="165" t="s">
        <v>54</v>
      </c>
      <c r="E25" s="166" t="s">
        <v>36</v>
      </c>
      <c r="F25" s="309" t="s">
        <v>25</v>
      </c>
      <c r="G25" s="302"/>
      <c r="H25" s="313" t="s">
        <v>28</v>
      </c>
      <c r="I25" s="314"/>
      <c r="J25" s="73"/>
      <c r="L25" s="38"/>
      <c r="M25" s="18"/>
    </row>
    <row r="26" spans="1:13" ht="18.95" customHeight="1" thickBot="1">
      <c r="A26" s="259" t="s">
        <v>6</v>
      </c>
      <c r="B26" s="34" t="s">
        <v>9</v>
      </c>
      <c r="C26" s="34" t="s">
        <v>19</v>
      </c>
      <c r="D26" s="167" t="s">
        <v>52</v>
      </c>
      <c r="E26" s="168" t="s">
        <v>53</v>
      </c>
      <c r="F26" s="46" t="s">
        <v>4</v>
      </c>
      <c r="G26" s="46" t="s">
        <v>5</v>
      </c>
      <c r="H26" s="84" t="s">
        <v>4</v>
      </c>
      <c r="I26" s="85" t="s">
        <v>5</v>
      </c>
      <c r="J26" s="4" t="s">
        <v>26</v>
      </c>
      <c r="K26" s="200" t="s">
        <v>27</v>
      </c>
      <c r="M26" s="18"/>
    </row>
    <row r="27" spans="1:13" ht="18.95" customHeight="1" thickBot="1">
      <c r="A27" s="257" t="s">
        <v>158</v>
      </c>
      <c r="B27" s="188" t="s">
        <v>35</v>
      </c>
      <c r="C27" s="87">
        <v>42866</v>
      </c>
      <c r="D27" s="83">
        <v>0</v>
      </c>
      <c r="E27" s="81">
        <v>0</v>
      </c>
      <c r="F27" s="15">
        <v>55</v>
      </c>
      <c r="G27" s="88">
        <f>(F27-D27)</f>
        <v>55</v>
      </c>
      <c r="H27" s="15">
        <v>54</v>
      </c>
      <c r="I27" s="89">
        <f>(H27-E27)</f>
        <v>54</v>
      </c>
      <c r="J27" s="90">
        <f t="shared" ref="J27:J29" si="4">(G27+I27)</f>
        <v>109</v>
      </c>
      <c r="K27" s="271">
        <f t="shared" ref="K27:K29" si="5">SUM(F27+H27)</f>
        <v>109</v>
      </c>
      <c r="L27" s="37" t="s">
        <v>21</v>
      </c>
      <c r="M27" s="18"/>
    </row>
    <row r="28" spans="1:13" ht="18.95" customHeight="1" thickBot="1">
      <c r="A28" s="257" t="s">
        <v>157</v>
      </c>
      <c r="B28" s="188" t="s">
        <v>34</v>
      </c>
      <c r="C28" s="87">
        <v>42446</v>
      </c>
      <c r="D28" s="83">
        <v>0</v>
      </c>
      <c r="E28" s="81">
        <v>0</v>
      </c>
      <c r="F28" s="15">
        <v>62</v>
      </c>
      <c r="G28" s="88">
        <f t="shared" ref="G28:G29" si="6">(F28-D28)</f>
        <v>62</v>
      </c>
      <c r="H28" s="15">
        <v>59</v>
      </c>
      <c r="I28" s="89">
        <f t="shared" ref="I28:I29" si="7">(H28-E28)</f>
        <v>59</v>
      </c>
      <c r="J28" s="90">
        <f t="shared" si="4"/>
        <v>121</v>
      </c>
      <c r="K28" s="271">
        <f t="shared" si="5"/>
        <v>121</v>
      </c>
      <c r="L28" s="37" t="s">
        <v>22</v>
      </c>
    </row>
    <row r="29" spans="1:13" ht="18.95" customHeight="1" thickBot="1">
      <c r="A29" s="258" t="s">
        <v>156</v>
      </c>
      <c r="B29" s="189" t="s">
        <v>32</v>
      </c>
      <c r="C29" s="183">
        <v>42670</v>
      </c>
      <c r="D29" s="172">
        <v>0</v>
      </c>
      <c r="E29" s="173">
        <v>0</v>
      </c>
      <c r="F29" s="176">
        <v>63</v>
      </c>
      <c r="G29" s="184">
        <f t="shared" si="6"/>
        <v>63</v>
      </c>
      <c r="H29" s="176">
        <v>60</v>
      </c>
      <c r="I29" s="185">
        <f t="shared" si="7"/>
        <v>60</v>
      </c>
      <c r="J29" s="280">
        <f t="shared" si="4"/>
        <v>123</v>
      </c>
      <c r="K29" s="187">
        <f t="shared" si="5"/>
        <v>123</v>
      </c>
      <c r="L29" s="37" t="s">
        <v>59</v>
      </c>
    </row>
    <row r="30" spans="1:13" ht="18.95" customHeight="1">
      <c r="G30" s="1"/>
    </row>
    <row r="31" spans="1:13" ht="18.95" customHeight="1">
      <c r="G31" s="1"/>
    </row>
    <row r="32" spans="1:13" ht="18.95" customHeight="1">
      <c r="G32" s="1"/>
    </row>
    <row r="33" spans="7:7" ht="18.95" customHeight="1">
      <c r="G33" s="1"/>
    </row>
    <row r="34" spans="7:7" ht="18.95" customHeight="1">
      <c r="G34" s="1"/>
    </row>
    <row r="35" spans="7:7" ht="18.95" customHeight="1">
      <c r="G35" s="1"/>
    </row>
    <row r="36" spans="7:7" ht="18.95" customHeight="1">
      <c r="G36" s="1"/>
    </row>
    <row r="37" spans="7:7" ht="18.95" customHeight="1">
      <c r="G37" s="1"/>
    </row>
    <row r="38" spans="7:7" ht="18.95" customHeight="1">
      <c r="G38" s="1"/>
    </row>
    <row r="39" spans="7:7" ht="18.95" customHeight="1">
      <c r="G39" s="1"/>
    </row>
    <row r="40" spans="7:7" ht="18.95" customHeight="1">
      <c r="G40" s="1"/>
    </row>
    <row r="41" spans="7:7" ht="18.95" customHeight="1">
      <c r="G41" s="1"/>
    </row>
    <row r="42" spans="7:7" ht="18.95" customHeight="1">
      <c r="G42" s="1"/>
    </row>
    <row r="43" spans="7:7" ht="18.95" customHeight="1">
      <c r="G43" s="1"/>
    </row>
    <row r="44" spans="7:7" ht="18.95" customHeight="1">
      <c r="G44" s="1"/>
    </row>
    <row r="45" spans="7:7" ht="18.95" customHeight="1">
      <c r="G45" s="1"/>
    </row>
    <row r="46" spans="7:7" ht="18.95" customHeight="1">
      <c r="G46" s="1"/>
    </row>
    <row r="47" spans="7:7" ht="18.95" customHeight="1">
      <c r="G47" s="1"/>
    </row>
    <row r="48" spans="7:7" ht="18.95" customHeight="1">
      <c r="G48" s="1"/>
    </row>
    <row r="49" spans="7:7" ht="18.95" customHeight="1">
      <c r="G49" s="1"/>
    </row>
    <row r="50" spans="7:7" ht="18.95" customHeight="1">
      <c r="G50" s="1"/>
    </row>
    <row r="51" spans="7:7" ht="18.95" customHeight="1">
      <c r="G51" s="1"/>
    </row>
    <row r="52" spans="7:7" ht="18.95" customHeight="1">
      <c r="G52" s="1"/>
    </row>
    <row r="53" spans="7:7" ht="18.95" customHeight="1">
      <c r="G53" s="1"/>
    </row>
    <row r="54" spans="7:7" ht="18.95" customHeight="1">
      <c r="G54" s="1"/>
    </row>
    <row r="55" spans="7:7" ht="18.95" customHeight="1">
      <c r="G55" s="1"/>
    </row>
    <row r="56" spans="7:7" ht="18.95" customHeight="1">
      <c r="G56" s="1"/>
    </row>
    <row r="57" spans="7:7" ht="18.95" customHeight="1">
      <c r="G57" s="1"/>
    </row>
    <row r="58" spans="7:7">
      <c r="G58" s="1"/>
    </row>
    <row r="59" spans="7:7">
      <c r="G59" s="1"/>
    </row>
    <row r="60" spans="7:7">
      <c r="G60" s="1"/>
    </row>
    <row r="61" spans="7:7">
      <c r="G61" s="1"/>
    </row>
    <row r="62" spans="7:7">
      <c r="G62" s="1"/>
    </row>
    <row r="63" spans="7:7">
      <c r="G63" s="1"/>
    </row>
  </sheetData>
  <sortState xmlns:xlrd2="http://schemas.microsoft.com/office/spreadsheetml/2017/richdata2" ref="A10:K21">
    <sortCondition ref="K10:K21"/>
    <sortCondition ref="H10:H21"/>
    <sortCondition ref="F10:F21"/>
  </sortState>
  <mergeCells count="14">
    <mergeCell ref="A23:K23"/>
    <mergeCell ref="F24:G24"/>
    <mergeCell ref="H24:I24"/>
    <mergeCell ref="F25:G25"/>
    <mergeCell ref="H25:I25"/>
    <mergeCell ref="A6:K6"/>
    <mergeCell ref="A7:K7"/>
    <mergeCell ref="F8:G8"/>
    <mergeCell ref="A1:K1"/>
    <mergeCell ref="A2:K2"/>
    <mergeCell ref="A3:K3"/>
    <mergeCell ref="A4:K4"/>
    <mergeCell ref="A5:K5"/>
    <mergeCell ref="H8:I8"/>
  </mergeCells>
  <phoneticPr fontId="0" type="noConversion"/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42"/>
  <sheetViews>
    <sheetView zoomScale="70" workbookViewId="0">
      <selection sqref="A1:K1"/>
    </sheetView>
  </sheetViews>
  <sheetFormatPr baseColWidth="10" defaultRowHeight="18.75"/>
  <cols>
    <col min="1" max="1" width="31.140625" style="1" customWidth="1"/>
    <col min="2" max="2" width="9.5703125" style="2" bestFit="1" customWidth="1"/>
    <col min="3" max="3" width="16" style="2" customWidth="1"/>
    <col min="4" max="4" width="7.85546875" style="2" customWidth="1"/>
    <col min="5" max="6" width="6.7109375" style="2" customWidth="1"/>
    <col min="7" max="7" width="6.85546875" style="2" customWidth="1"/>
    <col min="8" max="8" width="6.7109375" style="36" customWidth="1"/>
    <col min="9" max="9" width="7.5703125" style="18" customWidth="1"/>
    <col min="10" max="11" width="6.7109375" style="1" customWidth="1"/>
    <col min="12" max="16384" width="11.42578125" style="1"/>
  </cols>
  <sheetData>
    <row r="1" spans="1:21" ht="30.75">
      <c r="A1" s="286" t="str">
        <f>JUV!A1</f>
        <v>EL VALLE DE TANDIL GOLF CLUB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spans="1:21" ht="30.75">
      <c r="A2" s="286" t="str">
        <f>JUV!A2</f>
        <v>TANDIL GOLF CLUB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</row>
    <row r="3" spans="1:21" ht="19.5">
      <c r="A3" s="287" t="s">
        <v>7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</row>
    <row r="4" spans="1:21" ht="26.25">
      <c r="A4" s="288" t="s">
        <v>12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</row>
    <row r="5" spans="1:21" ht="19.5">
      <c r="A5" s="289" t="str">
        <f>BIRDIES!A5</f>
        <v>DOS VUELTAS DE 9 HOYOS MEDAL PLAY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</row>
    <row r="6" spans="1:21" ht="19.5">
      <c r="A6" s="285" t="str">
        <f>ALBATROS!A6</f>
        <v>SABADO 17 Y DOMINGO 18 DE AGOSTO DE 2024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</row>
    <row r="7" spans="1:21" ht="20.25" thickBot="1">
      <c r="A7" s="7"/>
      <c r="B7" s="7"/>
      <c r="C7" s="7"/>
      <c r="D7" s="7"/>
      <c r="E7" s="7"/>
      <c r="F7" s="7"/>
      <c r="G7" s="7"/>
    </row>
    <row r="8" spans="1:21" ht="20.25" thickBot="1">
      <c r="A8" s="296" t="s">
        <v>202</v>
      </c>
      <c r="B8" s="297"/>
      <c r="C8" s="297"/>
      <c r="D8" s="297"/>
      <c r="E8" s="297"/>
      <c r="F8" s="297"/>
      <c r="G8" s="297"/>
      <c r="H8" s="297"/>
      <c r="I8" s="297"/>
      <c r="J8" s="297"/>
      <c r="K8" s="298"/>
      <c r="L8" s="36"/>
      <c r="M8" s="18"/>
    </row>
    <row r="9" spans="1:21" ht="20.25" thickBot="1">
      <c r="B9" s="1"/>
      <c r="C9" s="1"/>
      <c r="D9" s="165" t="s">
        <v>54</v>
      </c>
      <c r="E9" s="166" t="s">
        <v>36</v>
      </c>
      <c r="F9" s="309" t="s">
        <v>25</v>
      </c>
      <c r="G9" s="302"/>
      <c r="H9" s="313" t="s">
        <v>28</v>
      </c>
      <c r="I9" s="314"/>
      <c r="J9" s="73"/>
    </row>
    <row r="10" spans="1:21" s="73" customFormat="1" ht="20.25" thickBot="1">
      <c r="A10" s="14" t="s">
        <v>0</v>
      </c>
      <c r="B10" s="34" t="s">
        <v>9</v>
      </c>
      <c r="C10" s="34" t="s">
        <v>19</v>
      </c>
      <c r="D10" s="167" t="s">
        <v>52</v>
      </c>
      <c r="E10" s="168" t="s">
        <v>53</v>
      </c>
      <c r="F10" s="46" t="s">
        <v>4</v>
      </c>
      <c r="G10" s="46" t="s">
        <v>5</v>
      </c>
      <c r="H10" s="84" t="s">
        <v>4</v>
      </c>
      <c r="I10" s="85" t="s">
        <v>5</v>
      </c>
      <c r="J10" s="4" t="s">
        <v>26</v>
      </c>
      <c r="K10" s="199" t="s">
        <v>27</v>
      </c>
      <c r="L10" s="38"/>
      <c r="M10" s="18"/>
      <c r="P10" s="1"/>
      <c r="Q10" s="1"/>
      <c r="R10" s="1"/>
      <c r="S10" s="1"/>
      <c r="T10" s="1"/>
      <c r="U10" s="1"/>
    </row>
    <row r="11" spans="1:21" ht="20.25" thickBot="1">
      <c r="A11" s="86" t="s">
        <v>177</v>
      </c>
      <c r="B11" s="188" t="s">
        <v>36</v>
      </c>
      <c r="C11" s="87">
        <v>39002</v>
      </c>
      <c r="D11" s="83">
        <v>0</v>
      </c>
      <c r="E11" s="81">
        <v>0</v>
      </c>
      <c r="F11" s="15">
        <v>53</v>
      </c>
      <c r="G11" s="88">
        <f>(F11-D11)</f>
        <v>53</v>
      </c>
      <c r="H11" s="15">
        <v>53</v>
      </c>
      <c r="I11" s="89">
        <f>(H11-E11)</f>
        <v>53</v>
      </c>
      <c r="J11" s="88">
        <f>(G11+I11)</f>
        <v>106</v>
      </c>
      <c r="K11" s="270">
        <f>SUM(F11+H11)</f>
        <v>106</v>
      </c>
      <c r="L11" s="37" t="s">
        <v>21</v>
      </c>
      <c r="M11" s="18"/>
      <c r="O11" s="73"/>
      <c r="P11" s="73"/>
      <c r="Q11" s="73"/>
      <c r="R11" s="73"/>
    </row>
    <row r="12" spans="1:21" ht="20.25" thickBot="1">
      <c r="A12" s="86" t="s">
        <v>176</v>
      </c>
      <c r="B12" s="188" t="s">
        <v>36</v>
      </c>
      <c r="C12" s="87">
        <v>40306</v>
      </c>
      <c r="D12" s="83">
        <v>0</v>
      </c>
      <c r="E12" s="81">
        <v>0</v>
      </c>
      <c r="F12" s="15">
        <v>59</v>
      </c>
      <c r="G12" s="88">
        <f>(F12-D12)</f>
        <v>59</v>
      </c>
      <c r="H12" s="15">
        <v>50</v>
      </c>
      <c r="I12" s="89">
        <f>(H12-E12)</f>
        <v>50</v>
      </c>
      <c r="J12" s="269">
        <f>(G12+I12)</f>
        <v>109</v>
      </c>
      <c r="K12" s="91">
        <f>SUM(F12+H12)</f>
        <v>109</v>
      </c>
      <c r="L12" s="37" t="s">
        <v>59</v>
      </c>
      <c r="M12" s="18"/>
    </row>
    <row r="13" spans="1:21" ht="20.25" thickBot="1">
      <c r="A13" s="182" t="s">
        <v>175</v>
      </c>
      <c r="B13" s="189" t="s">
        <v>32</v>
      </c>
      <c r="C13" s="183">
        <v>38595</v>
      </c>
      <c r="D13" s="172">
        <v>0</v>
      </c>
      <c r="E13" s="173">
        <v>0</v>
      </c>
      <c r="F13" s="176">
        <v>68</v>
      </c>
      <c r="G13" s="184">
        <f>(F13-D13)</f>
        <v>68</v>
      </c>
      <c r="H13" s="176">
        <v>70</v>
      </c>
      <c r="I13" s="185">
        <f>(H13-E13)</f>
        <v>70</v>
      </c>
      <c r="J13" s="186">
        <f>(G13+I13)</f>
        <v>138</v>
      </c>
      <c r="K13" s="187">
        <f>SUM(F13+H13)</f>
        <v>138</v>
      </c>
      <c r="M13" s="18"/>
    </row>
    <row r="14" spans="1:21">
      <c r="G14" s="1"/>
    </row>
    <row r="15" spans="1:21">
      <c r="G15" s="1"/>
    </row>
    <row r="16" spans="1:21">
      <c r="G16" s="1"/>
    </row>
    <row r="17" spans="7:7">
      <c r="G17" s="1"/>
    </row>
    <row r="18" spans="7:7">
      <c r="G18" s="1"/>
    </row>
    <row r="19" spans="7:7">
      <c r="G19" s="1"/>
    </row>
    <row r="20" spans="7:7">
      <c r="G20" s="1"/>
    </row>
    <row r="21" spans="7:7">
      <c r="G21" s="1"/>
    </row>
    <row r="22" spans="7:7">
      <c r="G22" s="1"/>
    </row>
    <row r="23" spans="7:7">
      <c r="G23" s="1"/>
    </row>
    <row r="24" spans="7:7">
      <c r="G24" s="1"/>
    </row>
    <row r="25" spans="7:7">
      <c r="G25" s="1"/>
    </row>
    <row r="26" spans="7:7">
      <c r="G26" s="1"/>
    </row>
    <row r="27" spans="7:7">
      <c r="G27" s="1"/>
    </row>
    <row r="28" spans="7:7">
      <c r="G28" s="1"/>
    </row>
    <row r="29" spans="7:7">
      <c r="G29" s="1"/>
    </row>
    <row r="30" spans="7:7">
      <c r="G30" s="1"/>
    </row>
    <row r="31" spans="7:7">
      <c r="G31" s="1"/>
    </row>
    <row r="32" spans="7:7">
      <c r="G32" s="1"/>
    </row>
    <row r="33" spans="7:7">
      <c r="G33" s="1"/>
    </row>
    <row r="34" spans="7:7">
      <c r="G34" s="1"/>
    </row>
    <row r="35" spans="7:7">
      <c r="G35" s="1"/>
    </row>
    <row r="36" spans="7:7">
      <c r="G36" s="1"/>
    </row>
    <row r="37" spans="7:7">
      <c r="G37" s="1"/>
    </row>
    <row r="38" spans="7:7">
      <c r="G38" s="1"/>
    </row>
    <row r="39" spans="7:7">
      <c r="G39" s="1"/>
    </row>
    <row r="40" spans="7:7">
      <c r="G40" s="1"/>
    </row>
    <row r="41" spans="7:7">
      <c r="G41" s="1"/>
    </row>
    <row r="42" spans="7:7">
      <c r="G42" s="1"/>
    </row>
  </sheetData>
  <sortState xmlns:xlrd2="http://schemas.microsoft.com/office/spreadsheetml/2017/richdata2" ref="A11:K13">
    <sortCondition ref="F11:F13"/>
  </sortState>
  <mergeCells count="9">
    <mergeCell ref="F9:G9"/>
    <mergeCell ref="H9:I9"/>
    <mergeCell ref="A6:K6"/>
    <mergeCell ref="A8:K8"/>
    <mergeCell ref="A1:K1"/>
    <mergeCell ref="A2:K2"/>
    <mergeCell ref="A3:K3"/>
    <mergeCell ref="A4:K4"/>
    <mergeCell ref="A5:K5"/>
  </mergeCells>
  <phoneticPr fontId="0" type="noConversion"/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6"/>
  <sheetViews>
    <sheetView zoomScale="70" workbookViewId="0">
      <selection sqref="A1:E1"/>
    </sheetView>
  </sheetViews>
  <sheetFormatPr baseColWidth="10" defaultRowHeight="18.75"/>
  <cols>
    <col min="1" max="1" width="42.85546875" style="1" bestFit="1" customWidth="1"/>
    <col min="2" max="2" width="13.28515625" style="2" bestFit="1" customWidth="1"/>
    <col min="3" max="3" width="10.85546875" style="1" bestFit="1" customWidth="1"/>
    <col min="4" max="4" width="10.140625" style="1" customWidth="1"/>
    <col min="5" max="7" width="11.42578125" style="1" customWidth="1"/>
    <col min="8" max="16384" width="11.42578125" style="1"/>
  </cols>
  <sheetData>
    <row r="1" spans="1:6" ht="29.25">
      <c r="A1" s="315" t="str">
        <f>JUV!A1</f>
        <v>EL VALLE DE TANDIL GOLF CLUB</v>
      </c>
      <c r="B1" s="315"/>
      <c r="C1" s="315"/>
      <c r="D1" s="315"/>
      <c r="E1" s="315"/>
    </row>
    <row r="2" spans="1:6" ht="30.75">
      <c r="A2" s="286" t="str">
        <f>JUV!A2</f>
        <v>TANDIL GOLF CLUB</v>
      </c>
      <c r="B2" s="286"/>
      <c r="C2" s="286"/>
      <c r="D2" s="286"/>
      <c r="E2" s="286"/>
    </row>
    <row r="3" spans="1:6">
      <c r="A3" s="316" t="s">
        <v>7</v>
      </c>
      <c r="B3" s="316"/>
      <c r="C3" s="316"/>
      <c r="D3" s="316"/>
      <c r="E3" s="316"/>
    </row>
    <row r="4" spans="1:6" ht="26.25">
      <c r="A4" s="288" t="s">
        <v>12</v>
      </c>
      <c r="B4" s="288"/>
      <c r="C4" s="288"/>
      <c r="D4" s="288"/>
      <c r="E4" s="288"/>
    </row>
    <row r="5" spans="1:6" ht="19.5">
      <c r="A5" s="289" t="s">
        <v>64</v>
      </c>
      <c r="B5" s="289"/>
      <c r="C5" s="289"/>
      <c r="D5" s="289"/>
      <c r="E5" s="289"/>
    </row>
    <row r="6" spans="1:6">
      <c r="A6" s="317" t="str">
        <f>ALBATROS!A6</f>
        <v>SABADO 17 Y DOMINGO 18 DE AGOSTO DE 2024</v>
      </c>
      <c r="B6" s="317"/>
      <c r="C6" s="317"/>
      <c r="D6" s="317"/>
      <c r="E6" s="317"/>
    </row>
    <row r="7" spans="1:6" ht="20.25" thickBot="1">
      <c r="A7" s="6"/>
      <c r="B7" s="95"/>
      <c r="C7" s="6"/>
    </row>
    <row r="8" spans="1:6" ht="20.25" thickBot="1">
      <c r="A8" s="296" t="s">
        <v>62</v>
      </c>
      <c r="B8" s="297"/>
      <c r="C8" s="297"/>
      <c r="D8" s="297"/>
      <c r="E8" s="298"/>
    </row>
    <row r="9" spans="1:6" ht="20.25" thickBot="1">
      <c r="A9" s="4" t="s">
        <v>0</v>
      </c>
      <c r="B9" s="4" t="s">
        <v>9</v>
      </c>
      <c r="C9" s="4" t="s">
        <v>60</v>
      </c>
      <c r="D9" s="4" t="s">
        <v>61</v>
      </c>
      <c r="E9" s="4" t="s">
        <v>8</v>
      </c>
    </row>
    <row r="10" spans="1:6" ht="20.25" thickBot="1">
      <c r="A10" s="92" t="s">
        <v>169</v>
      </c>
      <c r="B10" s="201" t="s">
        <v>187</v>
      </c>
      <c r="C10" s="93">
        <v>33</v>
      </c>
      <c r="D10" s="93">
        <v>30</v>
      </c>
      <c r="E10" s="94">
        <f t="shared" ref="E10:E20" si="0">SUM(C10:D10)</f>
        <v>63</v>
      </c>
      <c r="F10" s="17" t="s">
        <v>18</v>
      </c>
    </row>
    <row r="11" spans="1:6" ht="20.25" thickBot="1">
      <c r="A11" s="92" t="s">
        <v>160</v>
      </c>
      <c r="B11" s="201" t="s">
        <v>35</v>
      </c>
      <c r="C11" s="93">
        <v>36</v>
      </c>
      <c r="D11" s="93">
        <v>30</v>
      </c>
      <c r="E11" s="94">
        <f t="shared" si="0"/>
        <v>66</v>
      </c>
      <c r="F11" s="17" t="s">
        <v>18</v>
      </c>
    </row>
    <row r="12" spans="1:6" ht="20.25" thickBot="1">
      <c r="A12" s="92" t="s">
        <v>166</v>
      </c>
      <c r="B12" s="201" t="s">
        <v>36</v>
      </c>
      <c r="C12" s="93">
        <v>30</v>
      </c>
      <c r="D12" s="93">
        <v>36</v>
      </c>
      <c r="E12" s="94">
        <f t="shared" si="0"/>
        <v>66</v>
      </c>
      <c r="F12" s="17" t="s">
        <v>18</v>
      </c>
    </row>
    <row r="13" spans="1:6" ht="20.25" thickBot="1">
      <c r="A13" s="92" t="s">
        <v>215</v>
      </c>
      <c r="B13" s="201" t="s">
        <v>187</v>
      </c>
      <c r="C13" s="93">
        <v>34</v>
      </c>
      <c r="D13" s="93">
        <v>38</v>
      </c>
      <c r="E13" s="94">
        <f t="shared" si="0"/>
        <v>72</v>
      </c>
      <c r="F13" s="17" t="s">
        <v>18</v>
      </c>
    </row>
    <row r="14" spans="1:6" ht="20.25" thickBot="1">
      <c r="A14" s="92" t="s">
        <v>162</v>
      </c>
      <c r="B14" s="201" t="s">
        <v>187</v>
      </c>
      <c r="C14" s="93">
        <v>39</v>
      </c>
      <c r="D14" s="93">
        <v>35</v>
      </c>
      <c r="E14" s="94">
        <f t="shared" si="0"/>
        <v>74</v>
      </c>
      <c r="F14" s="17" t="s">
        <v>18</v>
      </c>
    </row>
    <row r="15" spans="1:6" ht="20.25" thickBot="1">
      <c r="A15" s="92" t="s">
        <v>217</v>
      </c>
      <c r="B15" s="201" t="s">
        <v>187</v>
      </c>
      <c r="C15" s="93">
        <v>36</v>
      </c>
      <c r="D15" s="93">
        <v>38</v>
      </c>
      <c r="E15" s="94">
        <f t="shared" si="0"/>
        <v>74</v>
      </c>
      <c r="F15" s="17" t="s">
        <v>18</v>
      </c>
    </row>
    <row r="16" spans="1:6" ht="20.25" thickBot="1">
      <c r="A16" s="92" t="s">
        <v>164</v>
      </c>
      <c r="B16" s="201" t="s">
        <v>36</v>
      </c>
      <c r="C16" s="93">
        <v>41</v>
      </c>
      <c r="D16" s="93">
        <v>39</v>
      </c>
      <c r="E16" s="94">
        <f t="shared" si="0"/>
        <v>80</v>
      </c>
      <c r="F16" s="17" t="s">
        <v>18</v>
      </c>
    </row>
    <row r="17" spans="1:6" ht="20.25" thickBot="1">
      <c r="A17" s="92" t="s">
        <v>163</v>
      </c>
      <c r="B17" s="201" t="s">
        <v>187</v>
      </c>
      <c r="C17" s="93">
        <v>42</v>
      </c>
      <c r="D17" s="93">
        <v>41</v>
      </c>
      <c r="E17" s="94">
        <f t="shared" si="0"/>
        <v>83</v>
      </c>
      <c r="F17" s="17" t="s">
        <v>18</v>
      </c>
    </row>
    <row r="18" spans="1:6" ht="20.25" thickBot="1">
      <c r="A18" s="92" t="s">
        <v>161</v>
      </c>
      <c r="B18" s="201" t="s">
        <v>33</v>
      </c>
      <c r="C18" s="93">
        <v>48</v>
      </c>
      <c r="D18" s="93">
        <v>41</v>
      </c>
      <c r="E18" s="94">
        <f t="shared" si="0"/>
        <v>89</v>
      </c>
      <c r="F18" s="17" t="s">
        <v>18</v>
      </c>
    </row>
    <row r="19" spans="1:6" ht="20.25" thickBot="1">
      <c r="A19" s="92" t="s">
        <v>214</v>
      </c>
      <c r="B19" s="201" t="s">
        <v>187</v>
      </c>
      <c r="C19" s="93">
        <v>43</v>
      </c>
      <c r="D19" s="93">
        <v>49</v>
      </c>
      <c r="E19" s="94">
        <f t="shared" si="0"/>
        <v>92</v>
      </c>
      <c r="F19" s="17" t="s">
        <v>18</v>
      </c>
    </row>
    <row r="20" spans="1:6" ht="20.25" thickBot="1">
      <c r="A20" s="92" t="s">
        <v>216</v>
      </c>
      <c r="B20" s="201" t="s">
        <v>187</v>
      </c>
      <c r="C20" s="93">
        <v>48</v>
      </c>
      <c r="D20" s="93">
        <v>45</v>
      </c>
      <c r="E20" s="94">
        <f t="shared" si="0"/>
        <v>93</v>
      </c>
      <c r="F20" s="17" t="s">
        <v>18</v>
      </c>
    </row>
    <row r="21" spans="1:6" ht="20.25" thickBot="1">
      <c r="A21" s="92" t="s">
        <v>167</v>
      </c>
      <c r="B21" s="201" t="s">
        <v>36</v>
      </c>
      <c r="C21" s="225" t="s">
        <v>10</v>
      </c>
      <c r="D21" s="93">
        <v>34</v>
      </c>
      <c r="E21" s="272" t="s">
        <v>10</v>
      </c>
      <c r="F21" s="17" t="s">
        <v>18</v>
      </c>
    </row>
    <row r="22" spans="1:6" ht="20.25" thickBot="1">
      <c r="A22" s="92" t="s">
        <v>228</v>
      </c>
      <c r="B22" s="201" t="s">
        <v>36</v>
      </c>
      <c r="C22" s="225" t="s">
        <v>10</v>
      </c>
      <c r="D22" s="93">
        <v>34</v>
      </c>
      <c r="E22" s="272" t="s">
        <v>10</v>
      </c>
      <c r="F22" s="17" t="s">
        <v>18</v>
      </c>
    </row>
    <row r="23" spans="1:6" ht="20.25" thickBot="1">
      <c r="A23" s="92" t="s">
        <v>171</v>
      </c>
      <c r="B23" s="201" t="s">
        <v>33</v>
      </c>
      <c r="C23" s="225" t="s">
        <v>10</v>
      </c>
      <c r="D23" s="93">
        <v>41</v>
      </c>
      <c r="E23" s="272" t="s">
        <v>10</v>
      </c>
      <c r="F23" s="17" t="s">
        <v>18</v>
      </c>
    </row>
    <row r="24" spans="1:6" ht="20.25" thickBot="1">
      <c r="A24" s="92" t="s">
        <v>229</v>
      </c>
      <c r="B24" s="201" t="s">
        <v>187</v>
      </c>
      <c r="C24" s="225" t="s">
        <v>10</v>
      </c>
      <c r="D24" s="93">
        <v>46</v>
      </c>
      <c r="E24" s="272" t="s">
        <v>10</v>
      </c>
      <c r="F24" s="17" t="s">
        <v>18</v>
      </c>
    </row>
    <row r="25" spans="1:6" ht="20.25" thickBot="1">
      <c r="A25" s="92" t="s">
        <v>165</v>
      </c>
      <c r="B25" s="201" t="s">
        <v>36</v>
      </c>
      <c r="C25" s="93">
        <v>34</v>
      </c>
      <c r="D25" s="225" t="s">
        <v>10</v>
      </c>
      <c r="E25" s="272" t="s">
        <v>10</v>
      </c>
      <c r="F25" s="17" t="s">
        <v>18</v>
      </c>
    </row>
    <row r="26" spans="1:6" ht="20.25" thickBot="1">
      <c r="A26" s="92" t="s">
        <v>218</v>
      </c>
      <c r="B26" s="201" t="s">
        <v>187</v>
      </c>
      <c r="C26" s="93">
        <v>47</v>
      </c>
      <c r="D26" s="225" t="s">
        <v>10</v>
      </c>
      <c r="E26" s="272" t="s">
        <v>10</v>
      </c>
      <c r="F26" s="17" t="s">
        <v>18</v>
      </c>
    </row>
    <row r="27" spans="1:6" ht="20.25" thickBot="1">
      <c r="A27" s="224" t="s">
        <v>170</v>
      </c>
      <c r="B27" s="201" t="s">
        <v>36</v>
      </c>
      <c r="C27" s="225" t="s">
        <v>10</v>
      </c>
      <c r="D27" s="225" t="s">
        <v>10</v>
      </c>
      <c r="E27" s="272" t="s">
        <v>10</v>
      </c>
      <c r="F27" s="17" t="s">
        <v>18</v>
      </c>
    </row>
    <row r="28" spans="1:6" ht="20.25" thickBot="1">
      <c r="A28" s="224" t="s">
        <v>172</v>
      </c>
      <c r="B28" s="201" t="s">
        <v>36</v>
      </c>
      <c r="C28" s="225" t="s">
        <v>10</v>
      </c>
      <c r="D28" s="225" t="s">
        <v>10</v>
      </c>
      <c r="E28" s="272" t="s">
        <v>10</v>
      </c>
      <c r="F28" s="17" t="s">
        <v>18</v>
      </c>
    </row>
    <row r="29" spans="1:6" ht="20.25" thickBot="1">
      <c r="A29" s="226" t="s">
        <v>168</v>
      </c>
      <c r="B29" s="282" t="s">
        <v>36</v>
      </c>
      <c r="C29" s="283" t="s">
        <v>10</v>
      </c>
      <c r="D29" s="283" t="s">
        <v>10</v>
      </c>
      <c r="E29" s="284" t="s">
        <v>10</v>
      </c>
      <c r="F29" s="17" t="s">
        <v>18</v>
      </c>
    </row>
    <row r="30" spans="1:6" ht="19.5" thickBot="1"/>
    <row r="31" spans="1:6" ht="20.25" thickBot="1">
      <c r="A31" s="296" t="s">
        <v>208</v>
      </c>
      <c r="B31" s="297"/>
      <c r="C31" s="297"/>
      <c r="D31" s="297"/>
      <c r="E31" s="298"/>
    </row>
    <row r="32" spans="1:6" ht="20.25" thickBot="1">
      <c r="A32" s="4" t="s">
        <v>0</v>
      </c>
      <c r="B32" s="4" t="s">
        <v>9</v>
      </c>
      <c r="C32" s="4" t="s">
        <v>60</v>
      </c>
      <c r="D32" s="4" t="s">
        <v>61</v>
      </c>
      <c r="E32" s="4" t="s">
        <v>8</v>
      </c>
    </row>
    <row r="33" spans="1:6" ht="20.25" thickBot="1">
      <c r="A33" s="92" t="s">
        <v>222</v>
      </c>
      <c r="B33" s="201" t="s">
        <v>33</v>
      </c>
      <c r="C33" s="225" t="s">
        <v>10</v>
      </c>
      <c r="D33" s="93">
        <v>22</v>
      </c>
      <c r="E33" s="94">
        <f t="shared" ref="E33" si="1">SUM(C33:D33)</f>
        <v>22</v>
      </c>
      <c r="F33" s="17" t="s">
        <v>18</v>
      </c>
    </row>
    <row r="34" spans="1:6" ht="20.25" thickBot="1">
      <c r="A34" s="92" t="s">
        <v>221</v>
      </c>
      <c r="B34" s="201" t="s">
        <v>33</v>
      </c>
      <c r="C34" s="225" t="s">
        <v>10</v>
      </c>
      <c r="D34" s="93">
        <v>24</v>
      </c>
      <c r="E34" s="94">
        <f t="shared" ref="E34" si="2">SUM(C34:D34)</f>
        <v>24</v>
      </c>
      <c r="F34" s="17" t="s">
        <v>18</v>
      </c>
    </row>
    <row r="35" spans="1:6" ht="19.5">
      <c r="A35" s="92" t="s">
        <v>223</v>
      </c>
      <c r="B35" s="201" t="s">
        <v>33</v>
      </c>
      <c r="C35" s="225" t="s">
        <v>10</v>
      </c>
      <c r="D35" s="225" t="s">
        <v>10</v>
      </c>
      <c r="E35" s="272" t="s">
        <v>10</v>
      </c>
    </row>
    <row r="36" spans="1:6">
      <c r="B36" s="1"/>
    </row>
  </sheetData>
  <sortState xmlns:xlrd2="http://schemas.microsoft.com/office/spreadsheetml/2017/richdata2" ref="A10:E29">
    <sortCondition ref="E10:E29"/>
    <sortCondition ref="D10:D29"/>
    <sortCondition ref="C10:C29"/>
  </sortState>
  <mergeCells count="8">
    <mergeCell ref="A31:E31"/>
    <mergeCell ref="A8:E8"/>
    <mergeCell ref="A1:E1"/>
    <mergeCell ref="A2:E2"/>
    <mergeCell ref="A3:E3"/>
    <mergeCell ref="A4:E4"/>
    <mergeCell ref="A5:E5"/>
    <mergeCell ref="A6:E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JUV</vt:lpstr>
      <vt:lpstr>M 18</vt:lpstr>
      <vt:lpstr>M 15</vt:lpstr>
      <vt:lpstr>M 13</vt:lpstr>
      <vt:lpstr>ALBATROS</vt:lpstr>
      <vt:lpstr>EAGLES</vt:lpstr>
      <vt:lpstr>BIRDIES</vt:lpstr>
      <vt:lpstr>PROMOCIONALES</vt:lpstr>
      <vt:lpstr>5 H Y H.A. Y GGII</vt:lpstr>
      <vt:lpstr>ENTREGA C-HCP</vt:lpstr>
      <vt:lpstr>ENTREGA S-HCP</vt:lpstr>
      <vt:lpstr>HORA SABADO</vt:lpstr>
      <vt:lpstr>HORA DOMINGO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Enrique Alberto Cueli</cp:lastModifiedBy>
  <cp:lastPrinted>2024-08-18T19:22:48Z</cp:lastPrinted>
  <dcterms:created xsi:type="dcterms:W3CDTF">2000-04-30T13:23:02Z</dcterms:created>
  <dcterms:modified xsi:type="dcterms:W3CDTF">2024-08-20T14:21:38Z</dcterms:modified>
</cp:coreProperties>
</file>